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e37ab31dc852464/Documents/Net Mapping Project/REPORTS/2025/"/>
    </mc:Choice>
  </mc:AlternateContent>
  <xr:revisionPtr revIDLastSave="115" documentId="8_{8F040F0F-054D-43AE-8EAC-C84768233536}" xr6:coauthVersionLast="47" xr6:coauthVersionMax="47" xr10:uidLastSave="{AE157B5B-A228-42D0-8F96-B5230F137E1D}"/>
  <bookViews>
    <workbookView xWindow="-120" yWindow="-120" windowWidth="29040" windowHeight="15720" xr2:uid="{00000000-000D-0000-FFFF-FFFF00000000}"/>
  </bookViews>
  <sheets>
    <sheet name="Logo" sheetId="1" r:id="rId1"/>
    <sheet name="Global" sheetId="2" r:id="rId2"/>
    <sheet name="Global by type" sheetId="3" r:id="rId3"/>
    <sheet name="SSA" sheetId="4" r:id="rId4"/>
    <sheet name="SSA by Qtr" sheetId="5" r:id="rId5"/>
    <sheet name="SSA by Region" sheetId="6" r:id="rId6"/>
    <sheet name="SSA by Type" sheetId="7" r:id="rId7"/>
    <sheet name="ROW" sheetId="8" r:id="rId8"/>
    <sheet name="ROW by Type" sheetId="9" r:id="rId9"/>
    <sheet name="Shipments by Donor" sheetId="10" r:id="rId10"/>
    <sheet name="SSA Country Type and Donor" sheetId="11" r:id="rId11"/>
    <sheet name="ROW Country Type and Donor" sheetId="12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0" l="1"/>
  <c r="F9" i="10"/>
  <c r="G9" i="10"/>
  <c r="J9" i="10"/>
  <c r="K9" i="10"/>
  <c r="L9" i="10"/>
  <c r="O9" i="10"/>
  <c r="P9" i="10"/>
  <c r="Q9" i="10"/>
  <c r="T9" i="10"/>
  <c r="U9" i="10"/>
  <c r="V9" i="10"/>
  <c r="Y9" i="10"/>
  <c r="Z9" i="10"/>
  <c r="AA9" i="10"/>
  <c r="AD9" i="10"/>
  <c r="AE9" i="10"/>
  <c r="AF9" i="10"/>
  <c r="AB53" i="9"/>
  <c r="AC53" i="9"/>
  <c r="AD53" i="9"/>
  <c r="AG53" i="9"/>
  <c r="AH53" i="9"/>
  <c r="AI53" i="9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AF65" i="10"/>
  <c r="AE65" i="10"/>
  <c r="AE67" i="10" s="1"/>
  <c r="AD65" i="10"/>
  <c r="AD67" i="10" s="1"/>
  <c r="AA65" i="10"/>
  <c r="Z65" i="10"/>
  <c r="Z67" i="10" s="1"/>
  <c r="Y65" i="10"/>
  <c r="AG64" i="10"/>
  <c r="AB64" i="10"/>
  <c r="AG62" i="10"/>
  <c r="AB62" i="10"/>
  <c r="AG61" i="10"/>
  <c r="AB61" i="10"/>
  <c r="AG59" i="10"/>
  <c r="AB59" i="10"/>
  <c r="AG58" i="10"/>
  <c r="AB58" i="10"/>
  <c r="AG57" i="10"/>
  <c r="AB57" i="10"/>
  <c r="AG56" i="10"/>
  <c r="AB56" i="10"/>
  <c r="AF54" i="10"/>
  <c r="AE54" i="10"/>
  <c r="AD54" i="10"/>
  <c r="AA54" i="10"/>
  <c r="Z54" i="10"/>
  <c r="Y54" i="10"/>
  <c r="AG53" i="10"/>
  <c r="AB53" i="10"/>
  <c r="AG50" i="10"/>
  <c r="AG49" i="10"/>
  <c r="AB49" i="10"/>
  <c r="AG48" i="10"/>
  <c r="AB48" i="10"/>
  <c r="AG47" i="10"/>
  <c r="AB47" i="10"/>
  <c r="C27" i="10"/>
  <c r="AF26" i="10"/>
  <c r="AE26" i="10"/>
  <c r="AD26" i="10"/>
  <c r="AA26" i="10"/>
  <c r="Z26" i="10"/>
  <c r="Y26" i="10"/>
  <c r="V26" i="10"/>
  <c r="U26" i="10"/>
  <c r="T26" i="10"/>
  <c r="Q26" i="10"/>
  <c r="P26" i="10"/>
  <c r="O26" i="10"/>
  <c r="L26" i="10"/>
  <c r="K26" i="10"/>
  <c r="J26" i="10"/>
  <c r="G26" i="10"/>
  <c r="F26" i="10"/>
  <c r="E26" i="10"/>
  <c r="AF25" i="10"/>
  <c r="AE25" i="10"/>
  <c r="AD25" i="10"/>
  <c r="AA25" i="10"/>
  <c r="Z25" i="10"/>
  <c r="Y25" i="10"/>
  <c r="V25" i="10"/>
  <c r="U25" i="10"/>
  <c r="T25" i="10"/>
  <c r="Q25" i="10"/>
  <c r="P25" i="10"/>
  <c r="O25" i="10"/>
  <c r="L25" i="10"/>
  <c r="K25" i="10"/>
  <c r="J25" i="10"/>
  <c r="G25" i="10"/>
  <c r="F25" i="10"/>
  <c r="E25" i="10"/>
  <c r="AF24" i="10"/>
  <c r="AE24" i="10"/>
  <c r="AD24" i="10"/>
  <c r="AA24" i="10"/>
  <c r="Z24" i="10"/>
  <c r="Y24" i="10"/>
  <c r="V24" i="10"/>
  <c r="U24" i="10"/>
  <c r="T24" i="10"/>
  <c r="Q24" i="10"/>
  <c r="P24" i="10"/>
  <c r="O24" i="10"/>
  <c r="L24" i="10"/>
  <c r="K24" i="10"/>
  <c r="J24" i="10"/>
  <c r="G24" i="10"/>
  <c r="F24" i="10"/>
  <c r="E24" i="10"/>
  <c r="AF23" i="10"/>
  <c r="AE23" i="10"/>
  <c r="AD23" i="10"/>
  <c r="AA23" i="10"/>
  <c r="Z23" i="10"/>
  <c r="Y23" i="10"/>
  <c r="V23" i="10"/>
  <c r="U23" i="10"/>
  <c r="T23" i="10"/>
  <c r="Q23" i="10"/>
  <c r="P23" i="10"/>
  <c r="O23" i="10"/>
  <c r="L23" i="10"/>
  <c r="K23" i="10"/>
  <c r="J23" i="10"/>
  <c r="G23" i="10"/>
  <c r="F23" i="10"/>
  <c r="E23" i="10"/>
  <c r="AF22" i="10"/>
  <c r="AE22" i="10"/>
  <c r="AD22" i="10"/>
  <c r="AA22" i="10"/>
  <c r="Z22" i="10"/>
  <c r="Y22" i="10"/>
  <c r="V22" i="10"/>
  <c r="U22" i="10"/>
  <c r="T22" i="10"/>
  <c r="Q22" i="10"/>
  <c r="P22" i="10"/>
  <c r="O22" i="10"/>
  <c r="L22" i="10"/>
  <c r="K22" i="10"/>
  <c r="J22" i="10"/>
  <c r="G22" i="10"/>
  <c r="F22" i="10"/>
  <c r="E22" i="10"/>
  <c r="AF21" i="10"/>
  <c r="AE21" i="10"/>
  <c r="AD21" i="10"/>
  <c r="AA21" i="10"/>
  <c r="Z21" i="10"/>
  <c r="Y21" i="10"/>
  <c r="V21" i="10"/>
  <c r="U21" i="10"/>
  <c r="T21" i="10"/>
  <c r="Q21" i="10"/>
  <c r="P21" i="10"/>
  <c r="O21" i="10"/>
  <c r="L21" i="10"/>
  <c r="K21" i="10"/>
  <c r="J21" i="10"/>
  <c r="G21" i="10"/>
  <c r="F21" i="10"/>
  <c r="E21" i="10"/>
  <c r="AF20" i="10"/>
  <c r="AE20" i="10"/>
  <c r="AD20" i="10"/>
  <c r="AA20" i="10"/>
  <c r="Z20" i="10"/>
  <c r="Y20" i="10"/>
  <c r="V20" i="10"/>
  <c r="U20" i="10"/>
  <c r="T20" i="10"/>
  <c r="Q20" i="10"/>
  <c r="P20" i="10"/>
  <c r="O20" i="10"/>
  <c r="L20" i="10"/>
  <c r="K20" i="10"/>
  <c r="J20" i="10"/>
  <c r="G20" i="10"/>
  <c r="F20" i="10"/>
  <c r="E20" i="10"/>
  <c r="AF19" i="10"/>
  <c r="AE19" i="10"/>
  <c r="AD19" i="10"/>
  <c r="AA19" i="10"/>
  <c r="Z19" i="10"/>
  <c r="Y19" i="10"/>
  <c r="V19" i="10"/>
  <c r="U19" i="10"/>
  <c r="T19" i="10"/>
  <c r="Q19" i="10"/>
  <c r="P19" i="10"/>
  <c r="O19" i="10"/>
  <c r="L19" i="10"/>
  <c r="K19" i="10"/>
  <c r="J19" i="10"/>
  <c r="G19" i="10"/>
  <c r="F19" i="10"/>
  <c r="E19" i="10"/>
  <c r="AF18" i="10"/>
  <c r="AE18" i="10"/>
  <c r="AD18" i="10"/>
  <c r="AA18" i="10"/>
  <c r="Z18" i="10"/>
  <c r="Y18" i="10"/>
  <c r="V18" i="10"/>
  <c r="U18" i="10"/>
  <c r="T18" i="10"/>
  <c r="Q18" i="10"/>
  <c r="P18" i="10"/>
  <c r="O18" i="10"/>
  <c r="L18" i="10"/>
  <c r="K18" i="10"/>
  <c r="J18" i="10"/>
  <c r="G18" i="10"/>
  <c r="F18" i="10"/>
  <c r="E18" i="10"/>
  <c r="C14" i="10"/>
  <c r="AF13" i="10"/>
  <c r="AE13" i="10"/>
  <c r="AD13" i="10"/>
  <c r="AA13" i="10"/>
  <c r="Z13" i="10"/>
  <c r="Y13" i="10"/>
  <c r="V13" i="10"/>
  <c r="U13" i="10"/>
  <c r="T13" i="10"/>
  <c r="Q13" i="10"/>
  <c r="P13" i="10"/>
  <c r="O13" i="10"/>
  <c r="L13" i="10"/>
  <c r="K13" i="10"/>
  <c r="J13" i="10"/>
  <c r="G13" i="10"/>
  <c r="F13" i="10"/>
  <c r="E13" i="10"/>
  <c r="AF12" i="10"/>
  <c r="AE12" i="10"/>
  <c r="AD12" i="10"/>
  <c r="AA12" i="10"/>
  <c r="Z12" i="10"/>
  <c r="Y12" i="10"/>
  <c r="V12" i="10"/>
  <c r="U12" i="10"/>
  <c r="T12" i="10"/>
  <c r="Q12" i="10"/>
  <c r="P12" i="10"/>
  <c r="O12" i="10"/>
  <c r="L12" i="10"/>
  <c r="K12" i="10"/>
  <c r="J12" i="10"/>
  <c r="G12" i="10"/>
  <c r="F12" i="10"/>
  <c r="E12" i="10"/>
  <c r="AF11" i="10"/>
  <c r="AE11" i="10"/>
  <c r="AD11" i="10"/>
  <c r="AA11" i="10"/>
  <c r="Z11" i="10"/>
  <c r="Y11" i="10"/>
  <c r="V11" i="10"/>
  <c r="U11" i="10"/>
  <c r="T11" i="10"/>
  <c r="Q11" i="10"/>
  <c r="P11" i="10"/>
  <c r="O11" i="10"/>
  <c r="L11" i="10"/>
  <c r="K11" i="10"/>
  <c r="J11" i="10"/>
  <c r="G11" i="10"/>
  <c r="F11" i="10"/>
  <c r="E11" i="10"/>
  <c r="AF10" i="10"/>
  <c r="AE10" i="10"/>
  <c r="AD10" i="10"/>
  <c r="AA10" i="10"/>
  <c r="Z10" i="10"/>
  <c r="Y10" i="10"/>
  <c r="V10" i="10"/>
  <c r="U10" i="10"/>
  <c r="T10" i="10"/>
  <c r="Q10" i="10"/>
  <c r="P10" i="10"/>
  <c r="O10" i="10"/>
  <c r="L10" i="10"/>
  <c r="K10" i="10"/>
  <c r="J10" i="10"/>
  <c r="G10" i="10"/>
  <c r="F10" i="10"/>
  <c r="E10" i="10"/>
  <c r="AF8" i="10"/>
  <c r="AE8" i="10"/>
  <c r="AD8" i="10"/>
  <c r="AA8" i="10"/>
  <c r="Z8" i="10"/>
  <c r="Y8" i="10"/>
  <c r="V8" i="10"/>
  <c r="U8" i="10"/>
  <c r="T8" i="10"/>
  <c r="Q8" i="10"/>
  <c r="P8" i="10"/>
  <c r="O8" i="10"/>
  <c r="L8" i="10"/>
  <c r="K8" i="10"/>
  <c r="J8" i="10"/>
  <c r="G8" i="10"/>
  <c r="F8" i="10"/>
  <c r="E8" i="10"/>
  <c r="AF7" i="10"/>
  <c r="AE7" i="10"/>
  <c r="AD7" i="10"/>
  <c r="AA7" i="10"/>
  <c r="Z7" i="10"/>
  <c r="Y7" i="10"/>
  <c r="V7" i="10"/>
  <c r="U7" i="10"/>
  <c r="T7" i="10"/>
  <c r="Q7" i="10"/>
  <c r="P7" i="10"/>
  <c r="O7" i="10"/>
  <c r="L7" i="10"/>
  <c r="K7" i="10"/>
  <c r="J7" i="10"/>
  <c r="G7" i="10"/>
  <c r="F7" i="10"/>
  <c r="E7" i="10"/>
  <c r="AF6" i="10"/>
  <c r="AE6" i="10"/>
  <c r="AD6" i="10"/>
  <c r="AA6" i="10"/>
  <c r="Z6" i="10"/>
  <c r="Y6" i="10"/>
  <c r="V6" i="10"/>
  <c r="U6" i="10"/>
  <c r="T6" i="10"/>
  <c r="Q6" i="10"/>
  <c r="P6" i="10"/>
  <c r="O6" i="10"/>
  <c r="L6" i="10"/>
  <c r="K6" i="10"/>
  <c r="J6" i="10"/>
  <c r="G6" i="10"/>
  <c r="F6" i="10"/>
  <c r="E6" i="10"/>
  <c r="AF5" i="10"/>
  <c r="AE5" i="10"/>
  <c r="AD5" i="10"/>
  <c r="AA5" i="10"/>
  <c r="Z5" i="10"/>
  <c r="Y5" i="10"/>
  <c r="V5" i="10"/>
  <c r="U5" i="10"/>
  <c r="T5" i="10"/>
  <c r="Q5" i="10"/>
  <c r="P5" i="10"/>
  <c r="O5" i="10"/>
  <c r="L5" i="10"/>
  <c r="K5" i="10"/>
  <c r="J5" i="10"/>
  <c r="G5" i="10"/>
  <c r="F5" i="10"/>
  <c r="E5" i="10"/>
  <c r="F72" i="9"/>
  <c r="E72" i="9"/>
  <c r="D72" i="9"/>
  <c r="C72" i="9"/>
  <c r="K71" i="9"/>
  <c r="K72" i="9" s="1"/>
  <c r="J71" i="9"/>
  <c r="I71" i="9"/>
  <c r="H71" i="9"/>
  <c r="AI70" i="9"/>
  <c r="AH70" i="9"/>
  <c r="AG70" i="9"/>
  <c r="AD70" i="9"/>
  <c r="AC70" i="9"/>
  <c r="AB70" i="9"/>
  <c r="Y70" i="9"/>
  <c r="X70" i="9"/>
  <c r="W70" i="9"/>
  <c r="T70" i="9"/>
  <c r="S70" i="9"/>
  <c r="R70" i="9"/>
  <c r="O70" i="9"/>
  <c r="N70" i="9"/>
  <c r="M70" i="9"/>
  <c r="AI69" i="9"/>
  <c r="AH69" i="9"/>
  <c r="AG69" i="9"/>
  <c r="AD69" i="9"/>
  <c r="AC69" i="9"/>
  <c r="AB69" i="9"/>
  <c r="Y69" i="9"/>
  <c r="X69" i="9"/>
  <c r="W69" i="9"/>
  <c r="T69" i="9"/>
  <c r="S69" i="9"/>
  <c r="R69" i="9"/>
  <c r="O69" i="9"/>
  <c r="N69" i="9"/>
  <c r="M69" i="9"/>
  <c r="AI68" i="9"/>
  <c r="AH68" i="9"/>
  <c r="AG68" i="9"/>
  <c r="AD68" i="9"/>
  <c r="AC68" i="9"/>
  <c r="AB68" i="9"/>
  <c r="Y68" i="9"/>
  <c r="X68" i="9"/>
  <c r="W68" i="9"/>
  <c r="T68" i="9"/>
  <c r="S68" i="9"/>
  <c r="R68" i="9"/>
  <c r="O68" i="9"/>
  <c r="N68" i="9"/>
  <c r="M68" i="9"/>
  <c r="AI67" i="9"/>
  <c r="AH67" i="9"/>
  <c r="AG67" i="9"/>
  <c r="AD67" i="9"/>
  <c r="AC67" i="9"/>
  <c r="AB67" i="9"/>
  <c r="Y67" i="9"/>
  <c r="X67" i="9"/>
  <c r="W67" i="9"/>
  <c r="T67" i="9"/>
  <c r="S67" i="9"/>
  <c r="R67" i="9"/>
  <c r="O67" i="9"/>
  <c r="N67" i="9"/>
  <c r="M67" i="9"/>
  <c r="AI66" i="9"/>
  <c r="AH66" i="9"/>
  <c r="AG66" i="9"/>
  <c r="AD66" i="9"/>
  <c r="AC66" i="9"/>
  <c r="AB66" i="9"/>
  <c r="Y66" i="9"/>
  <c r="X66" i="9"/>
  <c r="W66" i="9"/>
  <c r="T66" i="9"/>
  <c r="S66" i="9"/>
  <c r="R66" i="9"/>
  <c r="O66" i="9"/>
  <c r="N66" i="9"/>
  <c r="M66" i="9"/>
  <c r="AI65" i="9"/>
  <c r="AH65" i="9"/>
  <c r="AG65" i="9"/>
  <c r="AD65" i="9"/>
  <c r="AC65" i="9"/>
  <c r="AB65" i="9"/>
  <c r="Y65" i="9"/>
  <c r="X65" i="9"/>
  <c r="W65" i="9"/>
  <c r="T65" i="9"/>
  <c r="S65" i="9"/>
  <c r="R65" i="9"/>
  <c r="O65" i="9"/>
  <c r="N65" i="9"/>
  <c r="M65" i="9"/>
  <c r="AI64" i="9"/>
  <c r="AH64" i="9"/>
  <c r="AG64" i="9"/>
  <c r="AD64" i="9"/>
  <c r="AC64" i="9"/>
  <c r="AB64" i="9"/>
  <c r="Y64" i="9"/>
  <c r="X64" i="9"/>
  <c r="W64" i="9"/>
  <c r="T64" i="9"/>
  <c r="S64" i="9"/>
  <c r="R64" i="9"/>
  <c r="O64" i="9"/>
  <c r="N64" i="9"/>
  <c r="M64" i="9"/>
  <c r="AI63" i="9"/>
  <c r="AH63" i="9"/>
  <c r="AG63" i="9"/>
  <c r="AD63" i="9"/>
  <c r="AC63" i="9"/>
  <c r="AB63" i="9"/>
  <c r="Y63" i="9"/>
  <c r="X63" i="9"/>
  <c r="W63" i="9"/>
  <c r="T63" i="9"/>
  <c r="S63" i="9"/>
  <c r="R63" i="9"/>
  <c r="O63" i="9"/>
  <c r="N63" i="9"/>
  <c r="M63" i="9"/>
  <c r="AI62" i="9"/>
  <c r="AH62" i="9"/>
  <c r="AG62" i="9"/>
  <c r="AD62" i="9"/>
  <c r="AC62" i="9"/>
  <c r="AB62" i="9"/>
  <c r="Y62" i="9"/>
  <c r="X62" i="9"/>
  <c r="W62" i="9"/>
  <c r="T62" i="9"/>
  <c r="S62" i="9"/>
  <c r="R62" i="9"/>
  <c r="O62" i="9"/>
  <c r="N62" i="9"/>
  <c r="M62" i="9"/>
  <c r="AI61" i="9"/>
  <c r="AH61" i="9"/>
  <c r="AG61" i="9"/>
  <c r="AD61" i="9"/>
  <c r="AC61" i="9"/>
  <c r="AB61" i="9"/>
  <c r="Y61" i="9"/>
  <c r="X61" i="9"/>
  <c r="W61" i="9"/>
  <c r="T61" i="9"/>
  <c r="S61" i="9"/>
  <c r="R61" i="9"/>
  <c r="O61" i="9"/>
  <c r="N61" i="9"/>
  <c r="M61" i="9"/>
  <c r="AI60" i="9"/>
  <c r="AH60" i="9"/>
  <c r="AG60" i="9"/>
  <c r="AD60" i="9"/>
  <c r="AC60" i="9"/>
  <c r="AB60" i="9"/>
  <c r="Y60" i="9"/>
  <c r="X60" i="9"/>
  <c r="W60" i="9"/>
  <c r="T60" i="9"/>
  <c r="S60" i="9"/>
  <c r="R60" i="9"/>
  <c r="O60" i="9"/>
  <c r="N60" i="9"/>
  <c r="M60" i="9"/>
  <c r="AI59" i="9"/>
  <c r="AH59" i="9"/>
  <c r="AG59" i="9"/>
  <c r="AD59" i="9"/>
  <c r="AC59" i="9"/>
  <c r="AB59" i="9"/>
  <c r="Y59" i="9"/>
  <c r="X59" i="9"/>
  <c r="W59" i="9"/>
  <c r="T59" i="9"/>
  <c r="S59" i="9"/>
  <c r="R59" i="9"/>
  <c r="O59" i="9"/>
  <c r="N59" i="9"/>
  <c r="M59" i="9"/>
  <c r="AI58" i="9"/>
  <c r="AH58" i="9"/>
  <c r="AG58" i="9"/>
  <c r="AD58" i="9"/>
  <c r="AC58" i="9"/>
  <c r="AB58" i="9"/>
  <c r="Y58" i="9"/>
  <c r="X58" i="9"/>
  <c r="W58" i="9"/>
  <c r="T58" i="9"/>
  <c r="S58" i="9"/>
  <c r="R58" i="9"/>
  <c r="O58" i="9"/>
  <c r="N58" i="9"/>
  <c r="M58" i="9"/>
  <c r="AI57" i="9"/>
  <c r="AH57" i="9"/>
  <c r="AG57" i="9"/>
  <c r="AD57" i="9"/>
  <c r="AC57" i="9"/>
  <c r="AB57" i="9"/>
  <c r="Y57" i="9"/>
  <c r="X57" i="9"/>
  <c r="W57" i="9"/>
  <c r="T57" i="9"/>
  <c r="S57" i="9"/>
  <c r="R57" i="9"/>
  <c r="O57" i="9"/>
  <c r="N57" i="9"/>
  <c r="M57" i="9"/>
  <c r="AI56" i="9"/>
  <c r="AH56" i="9"/>
  <c r="AG56" i="9"/>
  <c r="AD56" i="9"/>
  <c r="AC56" i="9"/>
  <c r="AB56" i="9"/>
  <c r="Y56" i="9"/>
  <c r="X56" i="9"/>
  <c r="W56" i="9"/>
  <c r="T56" i="9"/>
  <c r="S56" i="9"/>
  <c r="R56" i="9"/>
  <c r="O56" i="9"/>
  <c r="N56" i="9"/>
  <c r="M56" i="9"/>
  <c r="AI55" i="9"/>
  <c r="AH55" i="9"/>
  <c r="AG55" i="9"/>
  <c r="AD55" i="9"/>
  <c r="AC55" i="9"/>
  <c r="AB55" i="9"/>
  <c r="Y55" i="9"/>
  <c r="X55" i="9"/>
  <c r="W55" i="9"/>
  <c r="T55" i="9"/>
  <c r="S55" i="9"/>
  <c r="R55" i="9"/>
  <c r="O55" i="9"/>
  <c r="N55" i="9"/>
  <c r="M55" i="9"/>
  <c r="AI54" i="9"/>
  <c r="AH54" i="9"/>
  <c r="AG54" i="9"/>
  <c r="AD54" i="9"/>
  <c r="AC54" i="9"/>
  <c r="AB54" i="9"/>
  <c r="Y54" i="9"/>
  <c r="X54" i="9"/>
  <c r="W54" i="9"/>
  <c r="T54" i="9"/>
  <c r="S54" i="9"/>
  <c r="R54" i="9"/>
  <c r="O54" i="9"/>
  <c r="N54" i="9"/>
  <c r="M54" i="9"/>
  <c r="AI52" i="9"/>
  <c r="AH52" i="9"/>
  <c r="AG52" i="9"/>
  <c r="AD52" i="9"/>
  <c r="AC52" i="9"/>
  <c r="AB52" i="9"/>
  <c r="Y52" i="9"/>
  <c r="X52" i="9"/>
  <c r="W52" i="9"/>
  <c r="T52" i="9"/>
  <c r="S52" i="9"/>
  <c r="R52" i="9"/>
  <c r="O52" i="9"/>
  <c r="N52" i="9"/>
  <c r="M52" i="9"/>
  <c r="AI51" i="9"/>
  <c r="AH51" i="9"/>
  <c r="AG51" i="9"/>
  <c r="AD51" i="9"/>
  <c r="AC51" i="9"/>
  <c r="AB51" i="9"/>
  <c r="Y51" i="9"/>
  <c r="X51" i="9"/>
  <c r="W51" i="9"/>
  <c r="T51" i="9"/>
  <c r="S51" i="9"/>
  <c r="R51" i="9"/>
  <c r="O51" i="9"/>
  <c r="N51" i="9"/>
  <c r="M51" i="9"/>
  <c r="AI50" i="9"/>
  <c r="AH50" i="9"/>
  <c r="AG50" i="9"/>
  <c r="AD50" i="9"/>
  <c r="AC50" i="9"/>
  <c r="AB50" i="9"/>
  <c r="Y50" i="9"/>
  <c r="X50" i="9"/>
  <c r="W50" i="9"/>
  <c r="T50" i="9"/>
  <c r="S50" i="9"/>
  <c r="R50" i="9"/>
  <c r="O50" i="9"/>
  <c r="N50" i="9"/>
  <c r="M50" i="9"/>
  <c r="AI49" i="9"/>
  <c r="AH49" i="9"/>
  <c r="AG49" i="9"/>
  <c r="AD49" i="9"/>
  <c r="AC49" i="9"/>
  <c r="AB49" i="9"/>
  <c r="Y49" i="9"/>
  <c r="X49" i="9"/>
  <c r="W49" i="9"/>
  <c r="T49" i="9"/>
  <c r="S49" i="9"/>
  <c r="R49" i="9"/>
  <c r="O49" i="9"/>
  <c r="N49" i="9"/>
  <c r="M49" i="9"/>
  <c r="AI48" i="9"/>
  <c r="AH48" i="9"/>
  <c r="AG48" i="9"/>
  <c r="AD48" i="9"/>
  <c r="AC48" i="9"/>
  <c r="AB48" i="9"/>
  <c r="Y48" i="9"/>
  <c r="X48" i="9"/>
  <c r="W48" i="9"/>
  <c r="T48" i="9"/>
  <c r="S48" i="9"/>
  <c r="R48" i="9"/>
  <c r="O48" i="9"/>
  <c r="N48" i="9"/>
  <c r="M48" i="9"/>
  <c r="AI47" i="9"/>
  <c r="AH47" i="9"/>
  <c r="AG47" i="9"/>
  <c r="AD47" i="9"/>
  <c r="AC47" i="9"/>
  <c r="AB47" i="9"/>
  <c r="Y47" i="9"/>
  <c r="X47" i="9"/>
  <c r="W47" i="9"/>
  <c r="T47" i="9"/>
  <c r="S47" i="9"/>
  <c r="R47" i="9"/>
  <c r="O47" i="9"/>
  <c r="N47" i="9"/>
  <c r="M47" i="9"/>
  <c r="AI46" i="9"/>
  <c r="AH46" i="9"/>
  <c r="AG46" i="9"/>
  <c r="AD46" i="9"/>
  <c r="AC46" i="9"/>
  <c r="AB46" i="9"/>
  <c r="Y46" i="9"/>
  <c r="X46" i="9"/>
  <c r="W46" i="9"/>
  <c r="T46" i="9"/>
  <c r="S46" i="9"/>
  <c r="R46" i="9"/>
  <c r="O46" i="9"/>
  <c r="N46" i="9"/>
  <c r="M46" i="9"/>
  <c r="AI45" i="9"/>
  <c r="AH45" i="9"/>
  <c r="AG45" i="9"/>
  <c r="AD45" i="9"/>
  <c r="AC45" i="9"/>
  <c r="AB45" i="9"/>
  <c r="Y45" i="9"/>
  <c r="X45" i="9"/>
  <c r="W45" i="9"/>
  <c r="T45" i="9"/>
  <c r="S45" i="9"/>
  <c r="R45" i="9"/>
  <c r="O45" i="9"/>
  <c r="N45" i="9"/>
  <c r="M45" i="9"/>
  <c r="AI44" i="9"/>
  <c r="AH44" i="9"/>
  <c r="AG44" i="9"/>
  <c r="AD44" i="9"/>
  <c r="AC44" i="9"/>
  <c r="AB44" i="9"/>
  <c r="Y44" i="9"/>
  <c r="X44" i="9"/>
  <c r="W44" i="9"/>
  <c r="T44" i="9"/>
  <c r="S44" i="9"/>
  <c r="R44" i="9"/>
  <c r="O44" i="9"/>
  <c r="N44" i="9"/>
  <c r="M44" i="9"/>
  <c r="AI43" i="9"/>
  <c r="AH43" i="9"/>
  <c r="AG43" i="9"/>
  <c r="AD43" i="9"/>
  <c r="AC43" i="9"/>
  <c r="AB43" i="9"/>
  <c r="Y43" i="9"/>
  <c r="X43" i="9"/>
  <c r="W43" i="9"/>
  <c r="T43" i="9"/>
  <c r="S43" i="9"/>
  <c r="R43" i="9"/>
  <c r="O43" i="9"/>
  <c r="N43" i="9"/>
  <c r="M43" i="9"/>
  <c r="AI42" i="9"/>
  <c r="AH42" i="9"/>
  <c r="AG42" i="9"/>
  <c r="AD42" i="9"/>
  <c r="AC42" i="9"/>
  <c r="AB42" i="9"/>
  <c r="Y42" i="9"/>
  <c r="X42" i="9"/>
  <c r="W42" i="9"/>
  <c r="T42" i="9"/>
  <c r="S42" i="9"/>
  <c r="R42" i="9"/>
  <c r="O42" i="9"/>
  <c r="N42" i="9"/>
  <c r="M42" i="9"/>
  <c r="AI41" i="9"/>
  <c r="AH41" i="9"/>
  <c r="AG41" i="9"/>
  <c r="AD41" i="9"/>
  <c r="AC41" i="9"/>
  <c r="AB41" i="9"/>
  <c r="Y41" i="9"/>
  <c r="X41" i="9"/>
  <c r="W41" i="9"/>
  <c r="T41" i="9"/>
  <c r="S41" i="9"/>
  <c r="R41" i="9"/>
  <c r="O41" i="9"/>
  <c r="N41" i="9"/>
  <c r="M41" i="9"/>
  <c r="AI40" i="9"/>
  <c r="AH40" i="9"/>
  <c r="AG40" i="9"/>
  <c r="AD40" i="9"/>
  <c r="AC40" i="9"/>
  <c r="AB40" i="9"/>
  <c r="Y40" i="9"/>
  <c r="X40" i="9"/>
  <c r="W40" i="9"/>
  <c r="T40" i="9"/>
  <c r="S40" i="9"/>
  <c r="R40" i="9"/>
  <c r="O40" i="9"/>
  <c r="N40" i="9"/>
  <c r="M40" i="9"/>
  <c r="AI39" i="9"/>
  <c r="AH39" i="9"/>
  <c r="AG39" i="9"/>
  <c r="AD39" i="9"/>
  <c r="AC39" i="9"/>
  <c r="AB39" i="9"/>
  <c r="Y39" i="9"/>
  <c r="X39" i="9"/>
  <c r="W39" i="9"/>
  <c r="T39" i="9"/>
  <c r="S39" i="9"/>
  <c r="R39" i="9"/>
  <c r="O39" i="9"/>
  <c r="N39" i="9"/>
  <c r="M39" i="9"/>
  <c r="AI38" i="9"/>
  <c r="AH38" i="9"/>
  <c r="AG38" i="9"/>
  <c r="AD38" i="9"/>
  <c r="AC38" i="9"/>
  <c r="AB38" i="9"/>
  <c r="Y38" i="9"/>
  <c r="X38" i="9"/>
  <c r="W38" i="9"/>
  <c r="T38" i="9"/>
  <c r="S38" i="9"/>
  <c r="R38" i="9"/>
  <c r="O38" i="9"/>
  <c r="N38" i="9"/>
  <c r="M38" i="9"/>
  <c r="AI37" i="9"/>
  <c r="AH37" i="9"/>
  <c r="AG37" i="9"/>
  <c r="AD37" i="9"/>
  <c r="AC37" i="9"/>
  <c r="AB37" i="9"/>
  <c r="Y37" i="9"/>
  <c r="X37" i="9"/>
  <c r="W37" i="9"/>
  <c r="T37" i="9"/>
  <c r="S37" i="9"/>
  <c r="R37" i="9"/>
  <c r="O37" i="9"/>
  <c r="N37" i="9"/>
  <c r="M37" i="9"/>
  <c r="AI36" i="9"/>
  <c r="AH36" i="9"/>
  <c r="AG36" i="9"/>
  <c r="AD36" i="9"/>
  <c r="AC36" i="9"/>
  <c r="AB36" i="9"/>
  <c r="Y36" i="9"/>
  <c r="X36" i="9"/>
  <c r="W36" i="9"/>
  <c r="T36" i="9"/>
  <c r="S36" i="9"/>
  <c r="R36" i="9"/>
  <c r="O36" i="9"/>
  <c r="N36" i="9"/>
  <c r="M36" i="9"/>
  <c r="AI35" i="9"/>
  <c r="AH35" i="9"/>
  <c r="AG35" i="9"/>
  <c r="AD35" i="9"/>
  <c r="AC35" i="9"/>
  <c r="AB35" i="9"/>
  <c r="Y35" i="9"/>
  <c r="X35" i="9"/>
  <c r="W35" i="9"/>
  <c r="T35" i="9"/>
  <c r="S35" i="9"/>
  <c r="R35" i="9"/>
  <c r="O35" i="9"/>
  <c r="N35" i="9"/>
  <c r="M35" i="9"/>
  <c r="AI34" i="9"/>
  <c r="AH34" i="9"/>
  <c r="AG34" i="9"/>
  <c r="AD34" i="9"/>
  <c r="AC34" i="9"/>
  <c r="AB34" i="9"/>
  <c r="Y34" i="9"/>
  <c r="X34" i="9"/>
  <c r="W34" i="9"/>
  <c r="T34" i="9"/>
  <c r="S34" i="9"/>
  <c r="R34" i="9"/>
  <c r="O34" i="9"/>
  <c r="N34" i="9"/>
  <c r="M34" i="9"/>
  <c r="AI33" i="9"/>
  <c r="AH33" i="9"/>
  <c r="AG33" i="9"/>
  <c r="AD33" i="9"/>
  <c r="AC33" i="9"/>
  <c r="AB33" i="9"/>
  <c r="Y33" i="9"/>
  <c r="X33" i="9"/>
  <c r="W33" i="9"/>
  <c r="T33" i="9"/>
  <c r="S33" i="9"/>
  <c r="R33" i="9"/>
  <c r="O33" i="9"/>
  <c r="N33" i="9"/>
  <c r="M33" i="9"/>
  <c r="AI32" i="9"/>
  <c r="AH32" i="9"/>
  <c r="AG32" i="9"/>
  <c r="AD32" i="9"/>
  <c r="AC32" i="9"/>
  <c r="AB32" i="9"/>
  <c r="Y32" i="9"/>
  <c r="X32" i="9"/>
  <c r="W32" i="9"/>
  <c r="T32" i="9"/>
  <c r="S32" i="9"/>
  <c r="R32" i="9"/>
  <c r="O32" i="9"/>
  <c r="N32" i="9"/>
  <c r="M32" i="9"/>
  <c r="AI31" i="9"/>
  <c r="AH31" i="9"/>
  <c r="AG31" i="9"/>
  <c r="AD31" i="9"/>
  <c r="AC31" i="9"/>
  <c r="AB31" i="9"/>
  <c r="Y31" i="9"/>
  <c r="X31" i="9"/>
  <c r="W31" i="9"/>
  <c r="T31" i="9"/>
  <c r="S31" i="9"/>
  <c r="R31" i="9"/>
  <c r="O31" i="9"/>
  <c r="N31" i="9"/>
  <c r="M31" i="9"/>
  <c r="AI30" i="9"/>
  <c r="AH30" i="9"/>
  <c r="AG30" i="9"/>
  <c r="AD30" i="9"/>
  <c r="AC30" i="9"/>
  <c r="AB30" i="9"/>
  <c r="Y30" i="9"/>
  <c r="X30" i="9"/>
  <c r="W30" i="9"/>
  <c r="T30" i="9"/>
  <c r="S30" i="9"/>
  <c r="R30" i="9"/>
  <c r="O30" i="9"/>
  <c r="N30" i="9"/>
  <c r="M30" i="9"/>
  <c r="AI29" i="9"/>
  <c r="AH29" i="9"/>
  <c r="AG29" i="9"/>
  <c r="AD29" i="9"/>
  <c r="AC29" i="9"/>
  <c r="AB29" i="9"/>
  <c r="Y29" i="9"/>
  <c r="X29" i="9"/>
  <c r="W29" i="9"/>
  <c r="T29" i="9"/>
  <c r="S29" i="9"/>
  <c r="R29" i="9"/>
  <c r="O29" i="9"/>
  <c r="N29" i="9"/>
  <c r="M29" i="9"/>
  <c r="AI28" i="9"/>
  <c r="AH28" i="9"/>
  <c r="AG28" i="9"/>
  <c r="AD28" i="9"/>
  <c r="AC28" i="9"/>
  <c r="AB28" i="9"/>
  <c r="Y28" i="9"/>
  <c r="X28" i="9"/>
  <c r="W28" i="9"/>
  <c r="T28" i="9"/>
  <c r="S28" i="9"/>
  <c r="R28" i="9"/>
  <c r="O28" i="9"/>
  <c r="N28" i="9"/>
  <c r="M28" i="9"/>
  <c r="AI27" i="9"/>
  <c r="AH27" i="9"/>
  <c r="AG27" i="9"/>
  <c r="AD27" i="9"/>
  <c r="AC27" i="9"/>
  <c r="AB27" i="9"/>
  <c r="Y27" i="9"/>
  <c r="X27" i="9"/>
  <c r="W27" i="9"/>
  <c r="T27" i="9"/>
  <c r="S27" i="9"/>
  <c r="R27" i="9"/>
  <c r="O27" i="9"/>
  <c r="N27" i="9"/>
  <c r="M27" i="9"/>
  <c r="AI26" i="9"/>
  <c r="AH26" i="9"/>
  <c r="AG26" i="9"/>
  <c r="AD26" i="9"/>
  <c r="AC26" i="9"/>
  <c r="AB26" i="9"/>
  <c r="Y26" i="9"/>
  <c r="X26" i="9"/>
  <c r="W26" i="9"/>
  <c r="T26" i="9"/>
  <c r="S26" i="9"/>
  <c r="R26" i="9"/>
  <c r="O26" i="9"/>
  <c r="N26" i="9"/>
  <c r="M26" i="9"/>
  <c r="AI25" i="9"/>
  <c r="AH25" i="9"/>
  <c r="AG25" i="9"/>
  <c r="AD25" i="9"/>
  <c r="AC25" i="9"/>
  <c r="AB25" i="9"/>
  <c r="Y25" i="9"/>
  <c r="X25" i="9"/>
  <c r="W25" i="9"/>
  <c r="T25" i="9"/>
  <c r="S25" i="9"/>
  <c r="R25" i="9"/>
  <c r="O25" i="9"/>
  <c r="N25" i="9"/>
  <c r="M25" i="9"/>
  <c r="AI24" i="9"/>
  <c r="AH24" i="9"/>
  <c r="AG24" i="9"/>
  <c r="AD24" i="9"/>
  <c r="AC24" i="9"/>
  <c r="AB24" i="9"/>
  <c r="Y24" i="9"/>
  <c r="X24" i="9"/>
  <c r="W24" i="9"/>
  <c r="T24" i="9"/>
  <c r="S24" i="9"/>
  <c r="R24" i="9"/>
  <c r="O24" i="9"/>
  <c r="N24" i="9"/>
  <c r="M24" i="9"/>
  <c r="AI23" i="9"/>
  <c r="AH23" i="9"/>
  <c r="AG23" i="9"/>
  <c r="AD23" i="9"/>
  <c r="AC23" i="9"/>
  <c r="AB23" i="9"/>
  <c r="Y23" i="9"/>
  <c r="X23" i="9"/>
  <c r="W23" i="9"/>
  <c r="T23" i="9"/>
  <c r="S23" i="9"/>
  <c r="R23" i="9"/>
  <c r="O23" i="9"/>
  <c r="N23" i="9"/>
  <c r="M23" i="9"/>
  <c r="AI22" i="9"/>
  <c r="AH22" i="9"/>
  <c r="AG22" i="9"/>
  <c r="AD22" i="9"/>
  <c r="AC22" i="9"/>
  <c r="AB22" i="9"/>
  <c r="Y22" i="9"/>
  <c r="X22" i="9"/>
  <c r="W22" i="9"/>
  <c r="T22" i="9"/>
  <c r="S22" i="9"/>
  <c r="R22" i="9"/>
  <c r="O22" i="9"/>
  <c r="N22" i="9"/>
  <c r="M22" i="9"/>
  <c r="AI21" i="9"/>
  <c r="AH21" i="9"/>
  <c r="AG21" i="9"/>
  <c r="AD21" i="9"/>
  <c r="AC21" i="9"/>
  <c r="AB21" i="9"/>
  <c r="Y21" i="9"/>
  <c r="X21" i="9"/>
  <c r="W21" i="9"/>
  <c r="T21" i="9"/>
  <c r="S21" i="9"/>
  <c r="R21" i="9"/>
  <c r="O21" i="9"/>
  <c r="N21" i="9"/>
  <c r="M21" i="9"/>
  <c r="AI20" i="9"/>
  <c r="AH20" i="9"/>
  <c r="AG20" i="9"/>
  <c r="AD20" i="9"/>
  <c r="AC20" i="9"/>
  <c r="AB20" i="9"/>
  <c r="Y20" i="9"/>
  <c r="X20" i="9"/>
  <c r="W20" i="9"/>
  <c r="T20" i="9"/>
  <c r="S20" i="9"/>
  <c r="R20" i="9"/>
  <c r="O20" i="9"/>
  <c r="N20" i="9"/>
  <c r="M20" i="9"/>
  <c r="AI19" i="9"/>
  <c r="AH19" i="9"/>
  <c r="AG19" i="9"/>
  <c r="AD19" i="9"/>
  <c r="AC19" i="9"/>
  <c r="AB19" i="9"/>
  <c r="Y19" i="9"/>
  <c r="X19" i="9"/>
  <c r="W19" i="9"/>
  <c r="T19" i="9"/>
  <c r="S19" i="9"/>
  <c r="R19" i="9"/>
  <c r="O19" i="9"/>
  <c r="N19" i="9"/>
  <c r="M19" i="9"/>
  <c r="AI18" i="9"/>
  <c r="AH18" i="9"/>
  <c r="AG18" i="9"/>
  <c r="AD18" i="9"/>
  <c r="AC18" i="9"/>
  <c r="AB18" i="9"/>
  <c r="Y18" i="9"/>
  <c r="X18" i="9"/>
  <c r="W18" i="9"/>
  <c r="T18" i="9"/>
  <c r="S18" i="9"/>
  <c r="R18" i="9"/>
  <c r="O18" i="9"/>
  <c r="N18" i="9"/>
  <c r="M18" i="9"/>
  <c r="AI17" i="9"/>
  <c r="AH17" i="9"/>
  <c r="AG17" i="9"/>
  <c r="AD17" i="9"/>
  <c r="AC17" i="9"/>
  <c r="AB17" i="9"/>
  <c r="Y17" i="9"/>
  <c r="X17" i="9"/>
  <c r="W17" i="9"/>
  <c r="T17" i="9"/>
  <c r="S17" i="9"/>
  <c r="R17" i="9"/>
  <c r="O17" i="9"/>
  <c r="N17" i="9"/>
  <c r="M17" i="9"/>
  <c r="AI16" i="9"/>
  <c r="AH16" i="9"/>
  <c r="AG16" i="9"/>
  <c r="AD16" i="9"/>
  <c r="AC16" i="9"/>
  <c r="AB16" i="9"/>
  <c r="Y16" i="9"/>
  <c r="X16" i="9"/>
  <c r="W16" i="9"/>
  <c r="T16" i="9"/>
  <c r="S16" i="9"/>
  <c r="R16" i="9"/>
  <c r="O16" i="9"/>
  <c r="N16" i="9"/>
  <c r="M16" i="9"/>
  <c r="AI15" i="9"/>
  <c r="AH15" i="9"/>
  <c r="AG15" i="9"/>
  <c r="AD15" i="9"/>
  <c r="AC15" i="9"/>
  <c r="AB15" i="9"/>
  <c r="Y15" i="9"/>
  <c r="X15" i="9"/>
  <c r="W15" i="9"/>
  <c r="T15" i="9"/>
  <c r="S15" i="9"/>
  <c r="R15" i="9"/>
  <c r="O15" i="9"/>
  <c r="N15" i="9"/>
  <c r="M15" i="9"/>
  <c r="AI14" i="9"/>
  <c r="AH14" i="9"/>
  <c r="AG14" i="9"/>
  <c r="AD14" i="9"/>
  <c r="AC14" i="9"/>
  <c r="AB14" i="9"/>
  <c r="Y14" i="9"/>
  <c r="X14" i="9"/>
  <c r="W14" i="9"/>
  <c r="T14" i="9"/>
  <c r="S14" i="9"/>
  <c r="R14" i="9"/>
  <c r="O14" i="9"/>
  <c r="N14" i="9"/>
  <c r="M14" i="9"/>
  <c r="AI13" i="9"/>
  <c r="AH13" i="9"/>
  <c r="AG13" i="9"/>
  <c r="AD13" i="9"/>
  <c r="AC13" i="9"/>
  <c r="AB13" i="9"/>
  <c r="Y13" i="9"/>
  <c r="X13" i="9"/>
  <c r="W13" i="9"/>
  <c r="T13" i="9"/>
  <c r="S13" i="9"/>
  <c r="R13" i="9"/>
  <c r="O13" i="9"/>
  <c r="N13" i="9"/>
  <c r="M13" i="9"/>
  <c r="AI12" i="9"/>
  <c r="AH12" i="9"/>
  <c r="AG12" i="9"/>
  <c r="AD12" i="9"/>
  <c r="AC12" i="9"/>
  <c r="AB12" i="9"/>
  <c r="Y12" i="9"/>
  <c r="X12" i="9"/>
  <c r="W12" i="9"/>
  <c r="T12" i="9"/>
  <c r="S12" i="9"/>
  <c r="R12" i="9"/>
  <c r="O12" i="9"/>
  <c r="N12" i="9"/>
  <c r="M12" i="9"/>
  <c r="AI11" i="9"/>
  <c r="AH11" i="9"/>
  <c r="AG11" i="9"/>
  <c r="AD11" i="9"/>
  <c r="AC11" i="9"/>
  <c r="AB11" i="9"/>
  <c r="Y11" i="9"/>
  <c r="X11" i="9"/>
  <c r="W11" i="9"/>
  <c r="T11" i="9"/>
  <c r="S11" i="9"/>
  <c r="R11" i="9"/>
  <c r="O11" i="9"/>
  <c r="N11" i="9"/>
  <c r="M11" i="9"/>
  <c r="AI10" i="9"/>
  <c r="AH10" i="9"/>
  <c r="AG10" i="9"/>
  <c r="AD10" i="9"/>
  <c r="AC10" i="9"/>
  <c r="AB10" i="9"/>
  <c r="Y10" i="9"/>
  <c r="X10" i="9"/>
  <c r="W10" i="9"/>
  <c r="T10" i="9"/>
  <c r="S10" i="9"/>
  <c r="R10" i="9"/>
  <c r="O10" i="9"/>
  <c r="N10" i="9"/>
  <c r="M10" i="9"/>
  <c r="AI9" i="9"/>
  <c r="AH9" i="9"/>
  <c r="AG9" i="9"/>
  <c r="AD9" i="9"/>
  <c r="AC9" i="9"/>
  <c r="AB9" i="9"/>
  <c r="Y9" i="9"/>
  <c r="X9" i="9"/>
  <c r="W9" i="9"/>
  <c r="T9" i="9"/>
  <c r="S9" i="9"/>
  <c r="R9" i="9"/>
  <c r="O9" i="9"/>
  <c r="N9" i="9"/>
  <c r="M9" i="9"/>
  <c r="AI8" i="9"/>
  <c r="AH8" i="9"/>
  <c r="AG8" i="9"/>
  <c r="AD8" i="9"/>
  <c r="AC8" i="9"/>
  <c r="AB8" i="9"/>
  <c r="Y8" i="9"/>
  <c r="X8" i="9"/>
  <c r="W8" i="9"/>
  <c r="T8" i="9"/>
  <c r="S8" i="9"/>
  <c r="R8" i="9"/>
  <c r="O8" i="9"/>
  <c r="N8" i="9"/>
  <c r="M8" i="9"/>
  <c r="AI7" i="9"/>
  <c r="AH7" i="9"/>
  <c r="AG7" i="9"/>
  <c r="AD7" i="9"/>
  <c r="AC7" i="9"/>
  <c r="AB7" i="9"/>
  <c r="Y7" i="9"/>
  <c r="X7" i="9"/>
  <c r="W7" i="9"/>
  <c r="T7" i="9"/>
  <c r="S7" i="9"/>
  <c r="R7" i="9"/>
  <c r="O7" i="9"/>
  <c r="N7" i="9"/>
  <c r="M7" i="9"/>
  <c r="AI6" i="9"/>
  <c r="AH6" i="9"/>
  <c r="AG6" i="9"/>
  <c r="AD6" i="9"/>
  <c r="AC6" i="9"/>
  <c r="AB6" i="9"/>
  <c r="Y6" i="9"/>
  <c r="X6" i="9"/>
  <c r="W6" i="9"/>
  <c r="T6" i="9"/>
  <c r="S6" i="9"/>
  <c r="R6" i="9"/>
  <c r="O6" i="9"/>
  <c r="N6" i="9"/>
  <c r="M6" i="9"/>
  <c r="C97" i="8"/>
  <c r="B97" i="8"/>
  <c r="O96" i="8"/>
  <c r="N96" i="8"/>
  <c r="M96" i="8"/>
  <c r="L96" i="8"/>
  <c r="J96" i="8"/>
  <c r="I96" i="8"/>
  <c r="H96" i="8"/>
  <c r="G96" i="8"/>
  <c r="F96" i="8"/>
  <c r="E96" i="8"/>
  <c r="D96" i="8"/>
  <c r="O95" i="8"/>
  <c r="N95" i="8"/>
  <c r="M95" i="8"/>
  <c r="L95" i="8"/>
  <c r="J95" i="8"/>
  <c r="I95" i="8"/>
  <c r="H95" i="8"/>
  <c r="G95" i="8"/>
  <c r="F95" i="8"/>
  <c r="E95" i="8"/>
  <c r="D95" i="8"/>
  <c r="O94" i="8"/>
  <c r="N94" i="8"/>
  <c r="M94" i="8"/>
  <c r="L94" i="8"/>
  <c r="J94" i="8"/>
  <c r="I94" i="8"/>
  <c r="H94" i="8"/>
  <c r="G94" i="8"/>
  <c r="F94" i="8"/>
  <c r="E94" i="8"/>
  <c r="D94" i="8"/>
  <c r="O93" i="8"/>
  <c r="N93" i="8"/>
  <c r="M93" i="8"/>
  <c r="L93" i="8"/>
  <c r="J93" i="8"/>
  <c r="I93" i="8"/>
  <c r="H93" i="8"/>
  <c r="G93" i="8"/>
  <c r="F93" i="8"/>
  <c r="E93" i="8"/>
  <c r="D93" i="8"/>
  <c r="O92" i="8"/>
  <c r="N92" i="8"/>
  <c r="M92" i="8"/>
  <c r="L92" i="8"/>
  <c r="J92" i="8"/>
  <c r="I92" i="8"/>
  <c r="H92" i="8"/>
  <c r="G92" i="8"/>
  <c r="F92" i="8"/>
  <c r="E92" i="8"/>
  <c r="D92" i="8"/>
  <c r="O91" i="8"/>
  <c r="N91" i="8"/>
  <c r="M91" i="8"/>
  <c r="L91" i="8"/>
  <c r="J91" i="8"/>
  <c r="I91" i="8"/>
  <c r="H91" i="8"/>
  <c r="G91" i="8"/>
  <c r="F91" i="8"/>
  <c r="E91" i="8"/>
  <c r="D91" i="8"/>
  <c r="O90" i="8"/>
  <c r="N90" i="8"/>
  <c r="M90" i="8"/>
  <c r="L90" i="8"/>
  <c r="J90" i="8"/>
  <c r="I90" i="8"/>
  <c r="H90" i="8"/>
  <c r="G90" i="8"/>
  <c r="F90" i="8"/>
  <c r="E90" i="8"/>
  <c r="D90" i="8"/>
  <c r="O89" i="8"/>
  <c r="N89" i="8"/>
  <c r="M89" i="8"/>
  <c r="L89" i="8"/>
  <c r="J89" i="8"/>
  <c r="I89" i="8"/>
  <c r="H89" i="8"/>
  <c r="G89" i="8"/>
  <c r="F89" i="8"/>
  <c r="E89" i="8"/>
  <c r="D89" i="8"/>
  <c r="O88" i="8"/>
  <c r="N88" i="8"/>
  <c r="M88" i="8"/>
  <c r="L88" i="8"/>
  <c r="J88" i="8"/>
  <c r="I88" i="8"/>
  <c r="H88" i="8"/>
  <c r="G88" i="8"/>
  <c r="F88" i="8"/>
  <c r="E88" i="8"/>
  <c r="D88" i="8"/>
  <c r="O87" i="8"/>
  <c r="N87" i="8"/>
  <c r="M87" i="8"/>
  <c r="L87" i="8"/>
  <c r="J87" i="8"/>
  <c r="I87" i="8"/>
  <c r="H87" i="8"/>
  <c r="G87" i="8"/>
  <c r="F87" i="8"/>
  <c r="E87" i="8"/>
  <c r="D87" i="8"/>
  <c r="O86" i="8"/>
  <c r="N86" i="8"/>
  <c r="M86" i="8"/>
  <c r="L86" i="8"/>
  <c r="J86" i="8"/>
  <c r="I86" i="8"/>
  <c r="H86" i="8"/>
  <c r="G86" i="8"/>
  <c r="F86" i="8"/>
  <c r="E86" i="8"/>
  <c r="D86" i="8"/>
  <c r="O85" i="8"/>
  <c r="N85" i="8"/>
  <c r="M85" i="8"/>
  <c r="L85" i="8"/>
  <c r="J85" i="8"/>
  <c r="I85" i="8"/>
  <c r="H85" i="8"/>
  <c r="G85" i="8"/>
  <c r="F85" i="8"/>
  <c r="E85" i="8"/>
  <c r="D85" i="8"/>
  <c r="O84" i="8"/>
  <c r="N84" i="8"/>
  <c r="M84" i="8"/>
  <c r="L84" i="8"/>
  <c r="J84" i="8"/>
  <c r="I84" i="8"/>
  <c r="H84" i="8"/>
  <c r="G84" i="8"/>
  <c r="F84" i="8"/>
  <c r="E84" i="8"/>
  <c r="D84" i="8"/>
  <c r="O83" i="8"/>
  <c r="N83" i="8"/>
  <c r="M83" i="8"/>
  <c r="L83" i="8"/>
  <c r="J83" i="8"/>
  <c r="I83" i="8"/>
  <c r="H83" i="8"/>
  <c r="G83" i="8"/>
  <c r="F83" i="8"/>
  <c r="E83" i="8"/>
  <c r="D83" i="8"/>
  <c r="O82" i="8"/>
  <c r="N82" i="8"/>
  <c r="M82" i="8"/>
  <c r="L82" i="8"/>
  <c r="J82" i="8"/>
  <c r="I82" i="8"/>
  <c r="H82" i="8"/>
  <c r="G82" i="8"/>
  <c r="F82" i="8"/>
  <c r="E82" i="8"/>
  <c r="D82" i="8"/>
  <c r="O81" i="8"/>
  <c r="N81" i="8"/>
  <c r="M81" i="8"/>
  <c r="L81" i="8"/>
  <c r="J81" i="8"/>
  <c r="I81" i="8"/>
  <c r="H81" i="8"/>
  <c r="G81" i="8"/>
  <c r="F81" i="8"/>
  <c r="E81" i="8"/>
  <c r="D81" i="8"/>
  <c r="O80" i="8"/>
  <c r="N80" i="8"/>
  <c r="M80" i="8"/>
  <c r="L80" i="8"/>
  <c r="J80" i="8"/>
  <c r="I80" i="8"/>
  <c r="H80" i="8"/>
  <c r="G80" i="8"/>
  <c r="F80" i="8"/>
  <c r="E80" i="8"/>
  <c r="D80" i="8"/>
  <c r="O79" i="8"/>
  <c r="N79" i="8"/>
  <c r="M79" i="8"/>
  <c r="L79" i="8"/>
  <c r="J79" i="8"/>
  <c r="I79" i="8"/>
  <c r="H79" i="8"/>
  <c r="G79" i="8"/>
  <c r="F79" i="8"/>
  <c r="E79" i="8"/>
  <c r="D79" i="8"/>
  <c r="O78" i="8"/>
  <c r="N78" i="8"/>
  <c r="M78" i="8"/>
  <c r="L78" i="8"/>
  <c r="J78" i="8"/>
  <c r="I78" i="8"/>
  <c r="H78" i="8"/>
  <c r="G78" i="8"/>
  <c r="F78" i="8"/>
  <c r="E78" i="8"/>
  <c r="D78" i="8"/>
  <c r="O77" i="8"/>
  <c r="N77" i="8"/>
  <c r="M77" i="8"/>
  <c r="L77" i="8"/>
  <c r="J77" i="8"/>
  <c r="I77" i="8"/>
  <c r="H77" i="8"/>
  <c r="G77" i="8"/>
  <c r="F77" i="8"/>
  <c r="E77" i="8"/>
  <c r="D77" i="8"/>
  <c r="O76" i="8"/>
  <c r="N76" i="8"/>
  <c r="M76" i="8"/>
  <c r="L76" i="8"/>
  <c r="J76" i="8"/>
  <c r="I76" i="8"/>
  <c r="H76" i="8"/>
  <c r="G76" i="8"/>
  <c r="F76" i="8"/>
  <c r="E76" i="8"/>
  <c r="D76" i="8"/>
  <c r="O75" i="8"/>
  <c r="N75" i="8"/>
  <c r="M75" i="8"/>
  <c r="L75" i="8"/>
  <c r="J75" i="8"/>
  <c r="I75" i="8"/>
  <c r="H75" i="8"/>
  <c r="G75" i="8"/>
  <c r="F75" i="8"/>
  <c r="E75" i="8"/>
  <c r="D75" i="8"/>
  <c r="O74" i="8"/>
  <c r="N74" i="8"/>
  <c r="M74" i="8"/>
  <c r="L74" i="8"/>
  <c r="J74" i="8"/>
  <c r="I74" i="8"/>
  <c r="H74" i="8"/>
  <c r="G74" i="8"/>
  <c r="F74" i="8"/>
  <c r="E74" i="8"/>
  <c r="D74" i="8"/>
  <c r="O73" i="8"/>
  <c r="N73" i="8"/>
  <c r="M73" i="8"/>
  <c r="L73" i="8"/>
  <c r="J73" i="8"/>
  <c r="I73" i="8"/>
  <c r="H73" i="8"/>
  <c r="G73" i="8"/>
  <c r="F73" i="8"/>
  <c r="E73" i="8"/>
  <c r="D73" i="8"/>
  <c r="O72" i="8"/>
  <c r="N72" i="8"/>
  <c r="M72" i="8"/>
  <c r="L72" i="8"/>
  <c r="J72" i="8"/>
  <c r="I72" i="8"/>
  <c r="H72" i="8"/>
  <c r="G72" i="8"/>
  <c r="F72" i="8"/>
  <c r="E72" i="8"/>
  <c r="D72" i="8"/>
  <c r="O71" i="8"/>
  <c r="N71" i="8"/>
  <c r="M71" i="8"/>
  <c r="L71" i="8"/>
  <c r="J71" i="8"/>
  <c r="I71" i="8"/>
  <c r="H71" i="8"/>
  <c r="G71" i="8"/>
  <c r="F71" i="8"/>
  <c r="E71" i="8"/>
  <c r="D71" i="8"/>
  <c r="O70" i="8"/>
  <c r="N70" i="8"/>
  <c r="M70" i="8"/>
  <c r="L70" i="8"/>
  <c r="J70" i="8"/>
  <c r="I70" i="8"/>
  <c r="H70" i="8"/>
  <c r="G70" i="8"/>
  <c r="F70" i="8"/>
  <c r="E70" i="8"/>
  <c r="D70" i="8"/>
  <c r="O69" i="8"/>
  <c r="N69" i="8"/>
  <c r="M69" i="8"/>
  <c r="L69" i="8"/>
  <c r="J69" i="8"/>
  <c r="I69" i="8"/>
  <c r="H69" i="8"/>
  <c r="G69" i="8"/>
  <c r="F69" i="8"/>
  <c r="E69" i="8"/>
  <c r="D69" i="8"/>
  <c r="O68" i="8"/>
  <c r="N68" i="8"/>
  <c r="M68" i="8"/>
  <c r="L68" i="8"/>
  <c r="J68" i="8"/>
  <c r="I68" i="8"/>
  <c r="H68" i="8"/>
  <c r="G68" i="8"/>
  <c r="F68" i="8"/>
  <c r="E68" i="8"/>
  <c r="D68" i="8"/>
  <c r="O67" i="8"/>
  <c r="N67" i="8"/>
  <c r="M67" i="8"/>
  <c r="L67" i="8"/>
  <c r="J67" i="8"/>
  <c r="I67" i="8"/>
  <c r="H67" i="8"/>
  <c r="G67" i="8"/>
  <c r="F67" i="8"/>
  <c r="E67" i="8"/>
  <c r="D67" i="8"/>
  <c r="O66" i="8"/>
  <c r="N66" i="8"/>
  <c r="M66" i="8"/>
  <c r="L66" i="8"/>
  <c r="J66" i="8"/>
  <c r="I66" i="8"/>
  <c r="H66" i="8"/>
  <c r="G66" i="8"/>
  <c r="F66" i="8"/>
  <c r="E66" i="8"/>
  <c r="D66" i="8"/>
  <c r="O65" i="8"/>
  <c r="N65" i="8"/>
  <c r="M65" i="8"/>
  <c r="L65" i="8"/>
  <c r="J65" i="8"/>
  <c r="I65" i="8"/>
  <c r="H65" i="8"/>
  <c r="G65" i="8"/>
  <c r="F65" i="8"/>
  <c r="E65" i="8"/>
  <c r="D65" i="8"/>
  <c r="O64" i="8"/>
  <c r="N64" i="8"/>
  <c r="M64" i="8"/>
  <c r="L64" i="8"/>
  <c r="J64" i="8"/>
  <c r="I64" i="8"/>
  <c r="H64" i="8"/>
  <c r="G64" i="8"/>
  <c r="F64" i="8"/>
  <c r="E64" i="8"/>
  <c r="D64" i="8"/>
  <c r="O63" i="8"/>
  <c r="N63" i="8"/>
  <c r="M63" i="8"/>
  <c r="L63" i="8"/>
  <c r="J63" i="8"/>
  <c r="I63" i="8"/>
  <c r="H63" i="8"/>
  <c r="G63" i="8"/>
  <c r="F63" i="8"/>
  <c r="E63" i="8"/>
  <c r="D63" i="8"/>
  <c r="O62" i="8"/>
  <c r="N62" i="8"/>
  <c r="M62" i="8"/>
  <c r="L62" i="8"/>
  <c r="J62" i="8"/>
  <c r="I62" i="8"/>
  <c r="H62" i="8"/>
  <c r="G62" i="8"/>
  <c r="F62" i="8"/>
  <c r="E62" i="8"/>
  <c r="D62" i="8"/>
  <c r="O61" i="8"/>
  <c r="N61" i="8"/>
  <c r="M61" i="8"/>
  <c r="L61" i="8"/>
  <c r="J61" i="8"/>
  <c r="I61" i="8"/>
  <c r="H61" i="8"/>
  <c r="G61" i="8"/>
  <c r="F61" i="8"/>
  <c r="E61" i="8"/>
  <c r="D61" i="8"/>
  <c r="O60" i="8"/>
  <c r="N60" i="8"/>
  <c r="M60" i="8"/>
  <c r="L60" i="8"/>
  <c r="J60" i="8"/>
  <c r="I60" i="8"/>
  <c r="H60" i="8"/>
  <c r="G60" i="8"/>
  <c r="F60" i="8"/>
  <c r="E60" i="8"/>
  <c r="D60" i="8"/>
  <c r="O59" i="8"/>
  <c r="N59" i="8"/>
  <c r="M59" i="8"/>
  <c r="L59" i="8"/>
  <c r="J59" i="8"/>
  <c r="I59" i="8"/>
  <c r="H59" i="8"/>
  <c r="G59" i="8"/>
  <c r="F59" i="8"/>
  <c r="E59" i="8"/>
  <c r="D59" i="8"/>
  <c r="O58" i="8"/>
  <c r="N58" i="8"/>
  <c r="M58" i="8"/>
  <c r="L58" i="8"/>
  <c r="J58" i="8"/>
  <c r="I58" i="8"/>
  <c r="H58" i="8"/>
  <c r="G58" i="8"/>
  <c r="F58" i="8"/>
  <c r="E58" i="8"/>
  <c r="D58" i="8"/>
  <c r="O57" i="8"/>
  <c r="N57" i="8"/>
  <c r="M57" i="8"/>
  <c r="L57" i="8"/>
  <c r="J57" i="8"/>
  <c r="I57" i="8"/>
  <c r="H57" i="8"/>
  <c r="G57" i="8"/>
  <c r="F57" i="8"/>
  <c r="E57" i="8"/>
  <c r="D57" i="8"/>
  <c r="O56" i="8"/>
  <c r="N56" i="8"/>
  <c r="M56" i="8"/>
  <c r="L56" i="8"/>
  <c r="J56" i="8"/>
  <c r="I56" i="8"/>
  <c r="H56" i="8"/>
  <c r="G56" i="8"/>
  <c r="F56" i="8"/>
  <c r="E56" i="8"/>
  <c r="D56" i="8"/>
  <c r="O55" i="8"/>
  <c r="N55" i="8"/>
  <c r="M55" i="8"/>
  <c r="L55" i="8"/>
  <c r="J55" i="8"/>
  <c r="I55" i="8"/>
  <c r="H55" i="8"/>
  <c r="G55" i="8"/>
  <c r="F55" i="8"/>
  <c r="E55" i="8"/>
  <c r="D55" i="8"/>
  <c r="O54" i="8"/>
  <c r="N54" i="8"/>
  <c r="M54" i="8"/>
  <c r="L54" i="8"/>
  <c r="J54" i="8"/>
  <c r="I54" i="8"/>
  <c r="H54" i="8"/>
  <c r="G54" i="8"/>
  <c r="F54" i="8"/>
  <c r="E54" i="8"/>
  <c r="D54" i="8"/>
  <c r="O53" i="8"/>
  <c r="N53" i="8"/>
  <c r="M53" i="8"/>
  <c r="L53" i="8"/>
  <c r="J53" i="8"/>
  <c r="I53" i="8"/>
  <c r="H53" i="8"/>
  <c r="G53" i="8"/>
  <c r="F53" i="8"/>
  <c r="E53" i="8"/>
  <c r="D53" i="8"/>
  <c r="O52" i="8"/>
  <c r="N52" i="8"/>
  <c r="M52" i="8"/>
  <c r="L52" i="8"/>
  <c r="J52" i="8"/>
  <c r="I52" i="8"/>
  <c r="H52" i="8"/>
  <c r="G52" i="8"/>
  <c r="F52" i="8"/>
  <c r="E52" i="8"/>
  <c r="D52" i="8"/>
  <c r="O51" i="8"/>
  <c r="N51" i="8"/>
  <c r="M51" i="8"/>
  <c r="L51" i="8"/>
  <c r="J51" i="8"/>
  <c r="I51" i="8"/>
  <c r="H51" i="8"/>
  <c r="G51" i="8"/>
  <c r="F51" i="8"/>
  <c r="E51" i="8"/>
  <c r="D51" i="8"/>
  <c r="O50" i="8"/>
  <c r="N50" i="8"/>
  <c r="M50" i="8"/>
  <c r="L50" i="8"/>
  <c r="J50" i="8"/>
  <c r="I50" i="8"/>
  <c r="H50" i="8"/>
  <c r="G50" i="8"/>
  <c r="F50" i="8"/>
  <c r="E50" i="8"/>
  <c r="D50" i="8"/>
  <c r="O49" i="8"/>
  <c r="N49" i="8"/>
  <c r="M49" i="8"/>
  <c r="L49" i="8"/>
  <c r="J49" i="8"/>
  <c r="I49" i="8"/>
  <c r="H49" i="8"/>
  <c r="G49" i="8"/>
  <c r="F49" i="8"/>
  <c r="E49" i="8"/>
  <c r="D49" i="8"/>
  <c r="O48" i="8"/>
  <c r="N48" i="8"/>
  <c r="M48" i="8"/>
  <c r="L48" i="8"/>
  <c r="J48" i="8"/>
  <c r="I48" i="8"/>
  <c r="H48" i="8"/>
  <c r="G48" i="8"/>
  <c r="F48" i="8"/>
  <c r="E48" i="8"/>
  <c r="D48" i="8"/>
  <c r="O47" i="8"/>
  <c r="N47" i="8"/>
  <c r="M47" i="8"/>
  <c r="L47" i="8"/>
  <c r="J47" i="8"/>
  <c r="I47" i="8"/>
  <c r="H47" i="8"/>
  <c r="G47" i="8"/>
  <c r="F47" i="8"/>
  <c r="E47" i="8"/>
  <c r="D47" i="8"/>
  <c r="O46" i="8"/>
  <c r="N46" i="8"/>
  <c r="M46" i="8"/>
  <c r="L46" i="8"/>
  <c r="J46" i="8"/>
  <c r="I46" i="8"/>
  <c r="H46" i="8"/>
  <c r="G46" i="8"/>
  <c r="F46" i="8"/>
  <c r="E46" i="8"/>
  <c r="D46" i="8"/>
  <c r="O45" i="8"/>
  <c r="N45" i="8"/>
  <c r="M45" i="8"/>
  <c r="L45" i="8"/>
  <c r="J45" i="8"/>
  <c r="I45" i="8"/>
  <c r="H45" i="8"/>
  <c r="G45" i="8"/>
  <c r="F45" i="8"/>
  <c r="E45" i="8"/>
  <c r="D45" i="8"/>
  <c r="O44" i="8"/>
  <c r="N44" i="8"/>
  <c r="M44" i="8"/>
  <c r="L44" i="8"/>
  <c r="J44" i="8"/>
  <c r="I44" i="8"/>
  <c r="H44" i="8"/>
  <c r="G44" i="8"/>
  <c r="F44" i="8"/>
  <c r="E44" i="8"/>
  <c r="D44" i="8"/>
  <c r="O43" i="8"/>
  <c r="N43" i="8"/>
  <c r="M43" i="8"/>
  <c r="L43" i="8"/>
  <c r="J43" i="8"/>
  <c r="I43" i="8"/>
  <c r="H43" i="8"/>
  <c r="G43" i="8"/>
  <c r="F43" i="8"/>
  <c r="E43" i="8"/>
  <c r="D43" i="8"/>
  <c r="O42" i="8"/>
  <c r="N42" i="8"/>
  <c r="M42" i="8"/>
  <c r="L42" i="8"/>
  <c r="J42" i="8"/>
  <c r="I42" i="8"/>
  <c r="H42" i="8"/>
  <c r="G42" i="8"/>
  <c r="F42" i="8"/>
  <c r="E42" i="8"/>
  <c r="D42" i="8"/>
  <c r="O41" i="8"/>
  <c r="N41" i="8"/>
  <c r="M41" i="8"/>
  <c r="L41" i="8"/>
  <c r="J41" i="8"/>
  <c r="I41" i="8"/>
  <c r="H41" i="8"/>
  <c r="G41" i="8"/>
  <c r="F41" i="8"/>
  <c r="E41" i="8"/>
  <c r="D41" i="8"/>
  <c r="O40" i="8"/>
  <c r="N40" i="8"/>
  <c r="M40" i="8"/>
  <c r="L40" i="8"/>
  <c r="J40" i="8"/>
  <c r="I40" i="8"/>
  <c r="H40" i="8"/>
  <c r="G40" i="8"/>
  <c r="F40" i="8"/>
  <c r="E40" i="8"/>
  <c r="D40" i="8"/>
  <c r="O39" i="8"/>
  <c r="N39" i="8"/>
  <c r="M39" i="8"/>
  <c r="L39" i="8"/>
  <c r="J39" i="8"/>
  <c r="I39" i="8"/>
  <c r="H39" i="8"/>
  <c r="G39" i="8"/>
  <c r="F39" i="8"/>
  <c r="E39" i="8"/>
  <c r="D39" i="8"/>
  <c r="O38" i="8"/>
  <c r="N38" i="8"/>
  <c r="M38" i="8"/>
  <c r="L38" i="8"/>
  <c r="J38" i="8"/>
  <c r="I38" i="8"/>
  <c r="H38" i="8"/>
  <c r="G38" i="8"/>
  <c r="F38" i="8"/>
  <c r="E38" i="8"/>
  <c r="D38" i="8"/>
  <c r="O37" i="8"/>
  <c r="N37" i="8"/>
  <c r="M37" i="8"/>
  <c r="L37" i="8"/>
  <c r="J37" i="8"/>
  <c r="I37" i="8"/>
  <c r="H37" i="8"/>
  <c r="G37" i="8"/>
  <c r="F37" i="8"/>
  <c r="E37" i="8"/>
  <c r="D37" i="8"/>
  <c r="O36" i="8"/>
  <c r="N36" i="8"/>
  <c r="M36" i="8"/>
  <c r="L36" i="8"/>
  <c r="J36" i="8"/>
  <c r="I36" i="8"/>
  <c r="H36" i="8"/>
  <c r="G36" i="8"/>
  <c r="F36" i="8"/>
  <c r="E36" i="8"/>
  <c r="D36" i="8"/>
  <c r="O35" i="8"/>
  <c r="N35" i="8"/>
  <c r="M35" i="8"/>
  <c r="L35" i="8"/>
  <c r="J35" i="8"/>
  <c r="I35" i="8"/>
  <c r="H35" i="8"/>
  <c r="G35" i="8"/>
  <c r="F35" i="8"/>
  <c r="E35" i="8"/>
  <c r="D35" i="8"/>
  <c r="O34" i="8"/>
  <c r="N34" i="8"/>
  <c r="M34" i="8"/>
  <c r="L34" i="8"/>
  <c r="J34" i="8"/>
  <c r="I34" i="8"/>
  <c r="H34" i="8"/>
  <c r="G34" i="8"/>
  <c r="F34" i="8"/>
  <c r="E34" i="8"/>
  <c r="D34" i="8"/>
  <c r="O33" i="8"/>
  <c r="N33" i="8"/>
  <c r="M33" i="8"/>
  <c r="L33" i="8"/>
  <c r="J33" i="8"/>
  <c r="I33" i="8"/>
  <c r="H33" i="8"/>
  <c r="G33" i="8"/>
  <c r="F33" i="8"/>
  <c r="E33" i="8"/>
  <c r="D33" i="8"/>
  <c r="O32" i="8"/>
  <c r="N32" i="8"/>
  <c r="M32" i="8"/>
  <c r="L32" i="8"/>
  <c r="J32" i="8"/>
  <c r="I32" i="8"/>
  <c r="H32" i="8"/>
  <c r="G32" i="8"/>
  <c r="F32" i="8"/>
  <c r="E32" i="8"/>
  <c r="D32" i="8"/>
  <c r="O31" i="8"/>
  <c r="N31" i="8"/>
  <c r="M31" i="8"/>
  <c r="L31" i="8"/>
  <c r="J31" i="8"/>
  <c r="I31" i="8"/>
  <c r="H31" i="8"/>
  <c r="G31" i="8"/>
  <c r="F31" i="8"/>
  <c r="E31" i="8"/>
  <c r="D31" i="8"/>
  <c r="O30" i="8"/>
  <c r="N30" i="8"/>
  <c r="M30" i="8"/>
  <c r="L30" i="8"/>
  <c r="J30" i="8"/>
  <c r="I30" i="8"/>
  <c r="H30" i="8"/>
  <c r="G30" i="8"/>
  <c r="F30" i="8"/>
  <c r="E30" i="8"/>
  <c r="D30" i="8"/>
  <c r="O29" i="8"/>
  <c r="N29" i="8"/>
  <c r="M29" i="8"/>
  <c r="L29" i="8"/>
  <c r="J29" i="8"/>
  <c r="I29" i="8"/>
  <c r="H29" i="8"/>
  <c r="G29" i="8"/>
  <c r="F29" i="8"/>
  <c r="E29" i="8"/>
  <c r="D29" i="8"/>
  <c r="O28" i="8"/>
  <c r="N28" i="8"/>
  <c r="M28" i="8"/>
  <c r="L28" i="8"/>
  <c r="J28" i="8"/>
  <c r="I28" i="8"/>
  <c r="H28" i="8"/>
  <c r="G28" i="8"/>
  <c r="F28" i="8"/>
  <c r="E28" i="8"/>
  <c r="D28" i="8"/>
  <c r="O27" i="8"/>
  <c r="N27" i="8"/>
  <c r="M27" i="8"/>
  <c r="L27" i="8"/>
  <c r="J27" i="8"/>
  <c r="I27" i="8"/>
  <c r="H27" i="8"/>
  <c r="G27" i="8"/>
  <c r="F27" i="8"/>
  <c r="E27" i="8"/>
  <c r="D27" i="8"/>
  <c r="O26" i="8"/>
  <c r="N26" i="8"/>
  <c r="M26" i="8"/>
  <c r="L26" i="8"/>
  <c r="J26" i="8"/>
  <c r="I26" i="8"/>
  <c r="H26" i="8"/>
  <c r="G26" i="8"/>
  <c r="F26" i="8"/>
  <c r="E26" i="8"/>
  <c r="D26" i="8"/>
  <c r="O25" i="8"/>
  <c r="N25" i="8"/>
  <c r="M25" i="8"/>
  <c r="L25" i="8"/>
  <c r="J25" i="8"/>
  <c r="I25" i="8"/>
  <c r="H25" i="8"/>
  <c r="G25" i="8"/>
  <c r="F25" i="8"/>
  <c r="E25" i="8"/>
  <c r="D25" i="8"/>
  <c r="O24" i="8"/>
  <c r="N24" i="8"/>
  <c r="M24" i="8"/>
  <c r="L24" i="8"/>
  <c r="J24" i="8"/>
  <c r="I24" i="8"/>
  <c r="H24" i="8"/>
  <c r="G24" i="8"/>
  <c r="F24" i="8"/>
  <c r="E24" i="8"/>
  <c r="D24" i="8"/>
  <c r="O23" i="8"/>
  <c r="N23" i="8"/>
  <c r="M23" i="8"/>
  <c r="L23" i="8"/>
  <c r="J23" i="8"/>
  <c r="I23" i="8"/>
  <c r="H23" i="8"/>
  <c r="G23" i="8"/>
  <c r="F23" i="8"/>
  <c r="E23" i="8"/>
  <c r="D23" i="8"/>
  <c r="O22" i="8"/>
  <c r="N22" i="8"/>
  <c r="M22" i="8"/>
  <c r="L22" i="8"/>
  <c r="J22" i="8"/>
  <c r="I22" i="8"/>
  <c r="H22" i="8"/>
  <c r="G22" i="8"/>
  <c r="F22" i="8"/>
  <c r="E22" i="8"/>
  <c r="D22" i="8"/>
  <c r="O21" i="8"/>
  <c r="N21" i="8"/>
  <c r="M21" i="8"/>
  <c r="L21" i="8"/>
  <c r="J21" i="8"/>
  <c r="I21" i="8"/>
  <c r="H21" i="8"/>
  <c r="G21" i="8"/>
  <c r="F21" i="8"/>
  <c r="E21" i="8"/>
  <c r="D21" i="8"/>
  <c r="O20" i="8"/>
  <c r="N20" i="8"/>
  <c r="M20" i="8"/>
  <c r="L20" i="8"/>
  <c r="J20" i="8"/>
  <c r="I20" i="8"/>
  <c r="H20" i="8"/>
  <c r="G20" i="8"/>
  <c r="F20" i="8"/>
  <c r="E20" i="8"/>
  <c r="D20" i="8"/>
  <c r="O19" i="8"/>
  <c r="N19" i="8"/>
  <c r="M19" i="8"/>
  <c r="L19" i="8"/>
  <c r="J19" i="8"/>
  <c r="I19" i="8"/>
  <c r="H19" i="8"/>
  <c r="G19" i="8"/>
  <c r="F19" i="8"/>
  <c r="E19" i="8"/>
  <c r="D19" i="8"/>
  <c r="O18" i="8"/>
  <c r="N18" i="8"/>
  <c r="M18" i="8"/>
  <c r="L18" i="8"/>
  <c r="J18" i="8"/>
  <c r="I18" i="8"/>
  <c r="H18" i="8"/>
  <c r="G18" i="8"/>
  <c r="F18" i="8"/>
  <c r="E18" i="8"/>
  <c r="D18" i="8"/>
  <c r="O17" i="8"/>
  <c r="N17" i="8"/>
  <c r="M17" i="8"/>
  <c r="L17" i="8"/>
  <c r="J17" i="8"/>
  <c r="I17" i="8"/>
  <c r="H17" i="8"/>
  <c r="G17" i="8"/>
  <c r="F17" i="8"/>
  <c r="E17" i="8"/>
  <c r="D17" i="8"/>
  <c r="O16" i="8"/>
  <c r="N16" i="8"/>
  <c r="M16" i="8"/>
  <c r="L16" i="8"/>
  <c r="J16" i="8"/>
  <c r="I16" i="8"/>
  <c r="H16" i="8"/>
  <c r="G16" i="8"/>
  <c r="F16" i="8"/>
  <c r="E16" i="8"/>
  <c r="D16" i="8"/>
  <c r="O15" i="8"/>
  <c r="N15" i="8"/>
  <c r="M15" i="8"/>
  <c r="L15" i="8"/>
  <c r="J15" i="8"/>
  <c r="I15" i="8"/>
  <c r="H15" i="8"/>
  <c r="G15" i="8"/>
  <c r="F15" i="8"/>
  <c r="E15" i="8"/>
  <c r="D15" i="8"/>
  <c r="O14" i="8"/>
  <c r="N14" i="8"/>
  <c r="M14" i="8"/>
  <c r="L14" i="8"/>
  <c r="J14" i="8"/>
  <c r="I14" i="8"/>
  <c r="H14" i="8"/>
  <c r="G14" i="8"/>
  <c r="F14" i="8"/>
  <c r="E14" i="8"/>
  <c r="D14" i="8"/>
  <c r="O13" i="8"/>
  <c r="N13" i="8"/>
  <c r="M13" i="8"/>
  <c r="L13" i="8"/>
  <c r="J13" i="8"/>
  <c r="I13" i="8"/>
  <c r="H13" i="8"/>
  <c r="G13" i="8"/>
  <c r="F13" i="8"/>
  <c r="E13" i="8"/>
  <c r="D13" i="8"/>
  <c r="O12" i="8"/>
  <c r="N12" i="8"/>
  <c r="M12" i="8"/>
  <c r="L12" i="8"/>
  <c r="J12" i="8"/>
  <c r="I12" i="8"/>
  <c r="H12" i="8"/>
  <c r="G12" i="8"/>
  <c r="F12" i="8"/>
  <c r="E12" i="8"/>
  <c r="D12" i="8"/>
  <c r="O11" i="8"/>
  <c r="N11" i="8"/>
  <c r="M11" i="8"/>
  <c r="L11" i="8"/>
  <c r="J11" i="8"/>
  <c r="I11" i="8"/>
  <c r="H11" i="8"/>
  <c r="G11" i="8"/>
  <c r="F11" i="8"/>
  <c r="E11" i="8"/>
  <c r="D11" i="8"/>
  <c r="O10" i="8"/>
  <c r="N10" i="8"/>
  <c r="M10" i="8"/>
  <c r="L10" i="8"/>
  <c r="J10" i="8"/>
  <c r="I10" i="8"/>
  <c r="H10" i="8"/>
  <c r="G10" i="8"/>
  <c r="F10" i="8"/>
  <c r="E10" i="8"/>
  <c r="D10" i="8"/>
  <c r="O9" i="8"/>
  <c r="N9" i="8"/>
  <c r="M9" i="8"/>
  <c r="L9" i="8"/>
  <c r="J9" i="8"/>
  <c r="I9" i="8"/>
  <c r="H9" i="8"/>
  <c r="G9" i="8"/>
  <c r="F9" i="8"/>
  <c r="E9" i="8"/>
  <c r="D9" i="8"/>
  <c r="O8" i="8"/>
  <c r="N8" i="8"/>
  <c r="M8" i="8"/>
  <c r="L8" i="8"/>
  <c r="J8" i="8"/>
  <c r="I8" i="8"/>
  <c r="H8" i="8"/>
  <c r="G8" i="8"/>
  <c r="F8" i="8"/>
  <c r="E8" i="8"/>
  <c r="D8" i="8"/>
  <c r="O7" i="8"/>
  <c r="N7" i="8"/>
  <c r="M7" i="8"/>
  <c r="L7" i="8"/>
  <c r="J7" i="8"/>
  <c r="I7" i="8"/>
  <c r="H7" i="8"/>
  <c r="G7" i="8"/>
  <c r="F7" i="8"/>
  <c r="E7" i="8"/>
  <c r="D7" i="8"/>
  <c r="O6" i="8"/>
  <c r="N6" i="8"/>
  <c r="M6" i="8"/>
  <c r="L6" i="8"/>
  <c r="J6" i="8"/>
  <c r="I6" i="8"/>
  <c r="H6" i="8"/>
  <c r="G6" i="8"/>
  <c r="F6" i="8"/>
  <c r="E6" i="8"/>
  <c r="D6" i="8"/>
  <c r="O5" i="8"/>
  <c r="N5" i="8"/>
  <c r="M5" i="8"/>
  <c r="L5" i="8"/>
  <c r="J5" i="8"/>
  <c r="I5" i="8"/>
  <c r="H5" i="8"/>
  <c r="G5" i="8"/>
  <c r="F5" i="8"/>
  <c r="E5" i="8"/>
  <c r="D5" i="8"/>
  <c r="O4" i="8"/>
  <c r="N4" i="8"/>
  <c r="M4" i="8"/>
  <c r="L4" i="8"/>
  <c r="J4" i="8"/>
  <c r="I4" i="8"/>
  <c r="H4" i="8"/>
  <c r="G4" i="8"/>
  <c r="F4" i="8"/>
  <c r="E4" i="8"/>
  <c r="D4" i="8"/>
  <c r="K54" i="7"/>
  <c r="J54" i="7"/>
  <c r="I54" i="7"/>
  <c r="H54" i="7"/>
  <c r="F54" i="7"/>
  <c r="E54" i="7"/>
  <c r="D54" i="7"/>
  <c r="C54" i="7"/>
  <c r="AI52" i="7"/>
  <c r="AH52" i="7"/>
  <c r="AG52" i="7"/>
  <c r="AD52" i="7"/>
  <c r="AC52" i="7"/>
  <c r="AB52" i="7"/>
  <c r="Y52" i="7"/>
  <c r="X52" i="7"/>
  <c r="W52" i="7"/>
  <c r="T52" i="7"/>
  <c r="S52" i="7"/>
  <c r="R52" i="7"/>
  <c r="O52" i="7"/>
  <c r="N52" i="7"/>
  <c r="M52" i="7"/>
  <c r="AI51" i="7"/>
  <c r="AH51" i="7"/>
  <c r="AG51" i="7"/>
  <c r="AD51" i="7"/>
  <c r="AC51" i="7"/>
  <c r="AB51" i="7"/>
  <c r="Y51" i="7"/>
  <c r="X51" i="7"/>
  <c r="W51" i="7"/>
  <c r="T51" i="7"/>
  <c r="S51" i="7"/>
  <c r="R51" i="7"/>
  <c r="O51" i="7"/>
  <c r="N51" i="7"/>
  <c r="M51" i="7"/>
  <c r="AI50" i="7"/>
  <c r="AH50" i="7"/>
  <c r="AG50" i="7"/>
  <c r="AD50" i="7"/>
  <c r="AC50" i="7"/>
  <c r="AB50" i="7"/>
  <c r="Y50" i="7"/>
  <c r="X50" i="7"/>
  <c r="W50" i="7"/>
  <c r="T50" i="7"/>
  <c r="S50" i="7"/>
  <c r="R50" i="7"/>
  <c r="O50" i="7"/>
  <c r="N50" i="7"/>
  <c r="M50" i="7"/>
  <c r="AI49" i="7"/>
  <c r="AH49" i="7"/>
  <c r="AG49" i="7"/>
  <c r="AD49" i="7"/>
  <c r="AC49" i="7"/>
  <c r="AB49" i="7"/>
  <c r="Y49" i="7"/>
  <c r="X49" i="7"/>
  <c r="W49" i="7"/>
  <c r="T49" i="7"/>
  <c r="S49" i="7"/>
  <c r="R49" i="7"/>
  <c r="O49" i="7"/>
  <c r="N49" i="7"/>
  <c r="M49" i="7"/>
  <c r="AI48" i="7"/>
  <c r="AH48" i="7"/>
  <c r="AG48" i="7"/>
  <c r="AD48" i="7"/>
  <c r="AC48" i="7"/>
  <c r="AB48" i="7"/>
  <c r="Y48" i="7"/>
  <c r="X48" i="7"/>
  <c r="W48" i="7"/>
  <c r="T48" i="7"/>
  <c r="S48" i="7"/>
  <c r="R48" i="7"/>
  <c r="O48" i="7"/>
  <c r="N48" i="7"/>
  <c r="M48" i="7"/>
  <c r="AI47" i="7"/>
  <c r="AH47" i="7"/>
  <c r="AG47" i="7"/>
  <c r="AD47" i="7"/>
  <c r="AC47" i="7"/>
  <c r="AB47" i="7"/>
  <c r="Y47" i="7"/>
  <c r="X47" i="7"/>
  <c r="W47" i="7"/>
  <c r="T47" i="7"/>
  <c r="S47" i="7"/>
  <c r="R47" i="7"/>
  <c r="O47" i="7"/>
  <c r="N47" i="7"/>
  <c r="M47" i="7"/>
  <c r="AI46" i="7"/>
  <c r="AH46" i="7"/>
  <c r="AG46" i="7"/>
  <c r="AD46" i="7"/>
  <c r="AC46" i="7"/>
  <c r="AB46" i="7"/>
  <c r="Y46" i="7"/>
  <c r="X46" i="7"/>
  <c r="W46" i="7"/>
  <c r="T46" i="7"/>
  <c r="S46" i="7"/>
  <c r="R46" i="7"/>
  <c r="O46" i="7"/>
  <c r="N46" i="7"/>
  <c r="M46" i="7"/>
  <c r="AI45" i="7"/>
  <c r="AH45" i="7"/>
  <c r="AG45" i="7"/>
  <c r="AD45" i="7"/>
  <c r="AC45" i="7"/>
  <c r="AB45" i="7"/>
  <c r="Y45" i="7"/>
  <c r="X45" i="7"/>
  <c r="W45" i="7"/>
  <c r="T45" i="7"/>
  <c r="S45" i="7"/>
  <c r="R45" i="7"/>
  <c r="O45" i="7"/>
  <c r="N45" i="7"/>
  <c r="M45" i="7"/>
  <c r="AI44" i="7"/>
  <c r="AH44" i="7"/>
  <c r="AG44" i="7"/>
  <c r="AD44" i="7"/>
  <c r="AC44" i="7"/>
  <c r="AB44" i="7"/>
  <c r="Y44" i="7"/>
  <c r="X44" i="7"/>
  <c r="W44" i="7"/>
  <c r="T44" i="7"/>
  <c r="S44" i="7"/>
  <c r="R44" i="7"/>
  <c r="O44" i="7"/>
  <c r="N44" i="7"/>
  <c r="M44" i="7"/>
  <c r="AI43" i="7"/>
  <c r="AH43" i="7"/>
  <c r="AG43" i="7"/>
  <c r="AD43" i="7"/>
  <c r="AC43" i="7"/>
  <c r="AB43" i="7"/>
  <c r="Y43" i="7"/>
  <c r="X43" i="7"/>
  <c r="W43" i="7"/>
  <c r="T43" i="7"/>
  <c r="S43" i="7"/>
  <c r="R43" i="7"/>
  <c r="O43" i="7"/>
  <c r="N43" i="7"/>
  <c r="M43" i="7"/>
  <c r="AI42" i="7"/>
  <c r="AH42" i="7"/>
  <c r="AG42" i="7"/>
  <c r="AD42" i="7"/>
  <c r="AC42" i="7"/>
  <c r="AB42" i="7"/>
  <c r="Y42" i="7"/>
  <c r="X42" i="7"/>
  <c r="W42" i="7"/>
  <c r="T42" i="7"/>
  <c r="S42" i="7"/>
  <c r="R42" i="7"/>
  <c r="O42" i="7"/>
  <c r="N42" i="7"/>
  <c r="M42" i="7"/>
  <c r="AI41" i="7"/>
  <c r="AH41" i="7"/>
  <c r="AG41" i="7"/>
  <c r="AD41" i="7"/>
  <c r="AC41" i="7"/>
  <c r="AB41" i="7"/>
  <c r="Y41" i="7"/>
  <c r="X41" i="7"/>
  <c r="W41" i="7"/>
  <c r="T41" i="7"/>
  <c r="S41" i="7"/>
  <c r="R41" i="7"/>
  <c r="O41" i="7"/>
  <c r="N41" i="7"/>
  <c r="M41" i="7"/>
  <c r="AI40" i="7"/>
  <c r="AH40" i="7"/>
  <c r="AG40" i="7"/>
  <c r="AD40" i="7"/>
  <c r="AC40" i="7"/>
  <c r="AB40" i="7"/>
  <c r="Y40" i="7"/>
  <c r="X40" i="7"/>
  <c r="W40" i="7"/>
  <c r="T40" i="7"/>
  <c r="S40" i="7"/>
  <c r="R40" i="7"/>
  <c r="O40" i="7"/>
  <c r="N40" i="7"/>
  <c r="M40" i="7"/>
  <c r="AI39" i="7"/>
  <c r="AH39" i="7"/>
  <c r="AG39" i="7"/>
  <c r="AD39" i="7"/>
  <c r="AC39" i="7"/>
  <c r="AB39" i="7"/>
  <c r="Y39" i="7"/>
  <c r="X39" i="7"/>
  <c r="W39" i="7"/>
  <c r="T39" i="7"/>
  <c r="S39" i="7"/>
  <c r="R39" i="7"/>
  <c r="O39" i="7"/>
  <c r="N39" i="7"/>
  <c r="M39" i="7"/>
  <c r="AI38" i="7"/>
  <c r="AH38" i="7"/>
  <c r="AG38" i="7"/>
  <c r="AD38" i="7"/>
  <c r="AC38" i="7"/>
  <c r="AB38" i="7"/>
  <c r="Y38" i="7"/>
  <c r="X38" i="7"/>
  <c r="W38" i="7"/>
  <c r="T38" i="7"/>
  <c r="S38" i="7"/>
  <c r="R38" i="7"/>
  <c r="O38" i="7"/>
  <c r="N38" i="7"/>
  <c r="M38" i="7"/>
  <c r="AI37" i="7"/>
  <c r="AH37" i="7"/>
  <c r="AG37" i="7"/>
  <c r="AD37" i="7"/>
  <c r="AC37" i="7"/>
  <c r="AB37" i="7"/>
  <c r="Y37" i="7"/>
  <c r="X37" i="7"/>
  <c r="W37" i="7"/>
  <c r="T37" i="7"/>
  <c r="S37" i="7"/>
  <c r="R37" i="7"/>
  <c r="O37" i="7"/>
  <c r="N37" i="7"/>
  <c r="M37" i="7"/>
  <c r="AI36" i="7"/>
  <c r="AH36" i="7"/>
  <c r="AG36" i="7"/>
  <c r="AD36" i="7"/>
  <c r="AC36" i="7"/>
  <c r="AB36" i="7"/>
  <c r="Y36" i="7"/>
  <c r="X36" i="7"/>
  <c r="W36" i="7"/>
  <c r="T36" i="7"/>
  <c r="S36" i="7"/>
  <c r="R36" i="7"/>
  <c r="O36" i="7"/>
  <c r="N36" i="7"/>
  <c r="M36" i="7"/>
  <c r="AI35" i="7"/>
  <c r="AH35" i="7"/>
  <c r="AG35" i="7"/>
  <c r="AD35" i="7"/>
  <c r="AC35" i="7"/>
  <c r="AB35" i="7"/>
  <c r="Y35" i="7"/>
  <c r="X35" i="7"/>
  <c r="W35" i="7"/>
  <c r="T35" i="7"/>
  <c r="S35" i="7"/>
  <c r="R35" i="7"/>
  <c r="O35" i="7"/>
  <c r="N35" i="7"/>
  <c r="M35" i="7"/>
  <c r="AI34" i="7"/>
  <c r="AH34" i="7"/>
  <c r="AG34" i="7"/>
  <c r="AD34" i="7"/>
  <c r="AC34" i="7"/>
  <c r="AB34" i="7"/>
  <c r="Y34" i="7"/>
  <c r="X34" i="7"/>
  <c r="W34" i="7"/>
  <c r="T34" i="7"/>
  <c r="S34" i="7"/>
  <c r="R34" i="7"/>
  <c r="O34" i="7"/>
  <c r="N34" i="7"/>
  <c r="M34" i="7"/>
  <c r="AI33" i="7"/>
  <c r="AH33" i="7"/>
  <c r="AG33" i="7"/>
  <c r="AD33" i="7"/>
  <c r="AC33" i="7"/>
  <c r="AB33" i="7"/>
  <c r="Y33" i="7"/>
  <c r="X33" i="7"/>
  <c r="W33" i="7"/>
  <c r="T33" i="7"/>
  <c r="S33" i="7"/>
  <c r="R33" i="7"/>
  <c r="O33" i="7"/>
  <c r="N33" i="7"/>
  <c r="M33" i="7"/>
  <c r="AI32" i="7"/>
  <c r="AH32" i="7"/>
  <c r="AG32" i="7"/>
  <c r="AD32" i="7"/>
  <c r="AC32" i="7"/>
  <c r="AB32" i="7"/>
  <c r="Y32" i="7"/>
  <c r="X32" i="7"/>
  <c r="W32" i="7"/>
  <c r="T32" i="7"/>
  <c r="S32" i="7"/>
  <c r="R32" i="7"/>
  <c r="O32" i="7"/>
  <c r="N32" i="7"/>
  <c r="M32" i="7"/>
  <c r="AI31" i="7"/>
  <c r="AH31" i="7"/>
  <c r="AG31" i="7"/>
  <c r="AD31" i="7"/>
  <c r="AC31" i="7"/>
  <c r="AB31" i="7"/>
  <c r="Y31" i="7"/>
  <c r="X31" i="7"/>
  <c r="W31" i="7"/>
  <c r="T31" i="7"/>
  <c r="S31" i="7"/>
  <c r="R31" i="7"/>
  <c r="O31" i="7"/>
  <c r="N31" i="7"/>
  <c r="M31" i="7"/>
  <c r="AI30" i="7"/>
  <c r="AH30" i="7"/>
  <c r="AG30" i="7"/>
  <c r="AD30" i="7"/>
  <c r="AC30" i="7"/>
  <c r="AB30" i="7"/>
  <c r="Y30" i="7"/>
  <c r="X30" i="7"/>
  <c r="W30" i="7"/>
  <c r="T30" i="7"/>
  <c r="S30" i="7"/>
  <c r="R30" i="7"/>
  <c r="O30" i="7"/>
  <c r="N30" i="7"/>
  <c r="M30" i="7"/>
  <c r="AI29" i="7"/>
  <c r="AH29" i="7"/>
  <c r="AG29" i="7"/>
  <c r="AD29" i="7"/>
  <c r="AC29" i="7"/>
  <c r="AB29" i="7"/>
  <c r="Y29" i="7"/>
  <c r="X29" i="7"/>
  <c r="W29" i="7"/>
  <c r="T29" i="7"/>
  <c r="S29" i="7"/>
  <c r="R29" i="7"/>
  <c r="O29" i="7"/>
  <c r="N29" i="7"/>
  <c r="M29" i="7"/>
  <c r="AI28" i="7"/>
  <c r="AH28" i="7"/>
  <c r="AG28" i="7"/>
  <c r="AD28" i="7"/>
  <c r="AC28" i="7"/>
  <c r="AB28" i="7"/>
  <c r="Y28" i="7"/>
  <c r="X28" i="7"/>
  <c r="W28" i="7"/>
  <c r="T28" i="7"/>
  <c r="S28" i="7"/>
  <c r="R28" i="7"/>
  <c r="O28" i="7"/>
  <c r="N28" i="7"/>
  <c r="M28" i="7"/>
  <c r="AI27" i="7"/>
  <c r="AH27" i="7"/>
  <c r="AG27" i="7"/>
  <c r="AD27" i="7"/>
  <c r="AC27" i="7"/>
  <c r="AB27" i="7"/>
  <c r="Y27" i="7"/>
  <c r="X27" i="7"/>
  <c r="W27" i="7"/>
  <c r="T27" i="7"/>
  <c r="S27" i="7"/>
  <c r="R27" i="7"/>
  <c r="O27" i="7"/>
  <c r="N27" i="7"/>
  <c r="M27" i="7"/>
  <c r="AI26" i="7"/>
  <c r="AH26" i="7"/>
  <c r="AG26" i="7"/>
  <c r="AD26" i="7"/>
  <c r="AC26" i="7"/>
  <c r="AB26" i="7"/>
  <c r="Y26" i="7"/>
  <c r="X26" i="7"/>
  <c r="W26" i="7"/>
  <c r="T26" i="7"/>
  <c r="S26" i="7"/>
  <c r="R26" i="7"/>
  <c r="O26" i="7"/>
  <c r="N26" i="7"/>
  <c r="M26" i="7"/>
  <c r="AI25" i="7"/>
  <c r="AH25" i="7"/>
  <c r="AG25" i="7"/>
  <c r="AD25" i="7"/>
  <c r="AC25" i="7"/>
  <c r="AB25" i="7"/>
  <c r="Y25" i="7"/>
  <c r="X25" i="7"/>
  <c r="W25" i="7"/>
  <c r="T25" i="7"/>
  <c r="S25" i="7"/>
  <c r="R25" i="7"/>
  <c r="O25" i="7"/>
  <c r="N25" i="7"/>
  <c r="M25" i="7"/>
  <c r="AI24" i="7"/>
  <c r="AH24" i="7"/>
  <c r="AG24" i="7"/>
  <c r="AD24" i="7"/>
  <c r="AC24" i="7"/>
  <c r="AB24" i="7"/>
  <c r="Y24" i="7"/>
  <c r="X24" i="7"/>
  <c r="W24" i="7"/>
  <c r="T24" i="7"/>
  <c r="S24" i="7"/>
  <c r="R24" i="7"/>
  <c r="O24" i="7"/>
  <c r="N24" i="7"/>
  <c r="M24" i="7"/>
  <c r="AI23" i="7"/>
  <c r="AH23" i="7"/>
  <c r="AG23" i="7"/>
  <c r="AD23" i="7"/>
  <c r="AC23" i="7"/>
  <c r="AB23" i="7"/>
  <c r="Y23" i="7"/>
  <c r="X23" i="7"/>
  <c r="W23" i="7"/>
  <c r="T23" i="7"/>
  <c r="S23" i="7"/>
  <c r="R23" i="7"/>
  <c r="O23" i="7"/>
  <c r="N23" i="7"/>
  <c r="M23" i="7"/>
  <c r="AI22" i="7"/>
  <c r="AH22" i="7"/>
  <c r="AG22" i="7"/>
  <c r="AD22" i="7"/>
  <c r="AC22" i="7"/>
  <c r="AB22" i="7"/>
  <c r="Y22" i="7"/>
  <c r="X22" i="7"/>
  <c r="W22" i="7"/>
  <c r="T22" i="7"/>
  <c r="S22" i="7"/>
  <c r="R22" i="7"/>
  <c r="O22" i="7"/>
  <c r="N22" i="7"/>
  <c r="M22" i="7"/>
  <c r="AI21" i="7"/>
  <c r="AH21" i="7"/>
  <c r="AG21" i="7"/>
  <c r="AD21" i="7"/>
  <c r="AC21" i="7"/>
  <c r="AB21" i="7"/>
  <c r="Y21" i="7"/>
  <c r="X21" i="7"/>
  <c r="W21" i="7"/>
  <c r="T21" i="7"/>
  <c r="S21" i="7"/>
  <c r="R21" i="7"/>
  <c r="O21" i="7"/>
  <c r="N21" i="7"/>
  <c r="M21" i="7"/>
  <c r="AI20" i="7"/>
  <c r="AH20" i="7"/>
  <c r="AG20" i="7"/>
  <c r="AD20" i="7"/>
  <c r="AC20" i="7"/>
  <c r="AB20" i="7"/>
  <c r="Y20" i="7"/>
  <c r="X20" i="7"/>
  <c r="W20" i="7"/>
  <c r="T20" i="7"/>
  <c r="S20" i="7"/>
  <c r="R20" i="7"/>
  <c r="O20" i="7"/>
  <c r="N20" i="7"/>
  <c r="M20" i="7"/>
  <c r="AI19" i="7"/>
  <c r="AH19" i="7"/>
  <c r="AG19" i="7"/>
  <c r="AD19" i="7"/>
  <c r="AC19" i="7"/>
  <c r="AB19" i="7"/>
  <c r="Y19" i="7"/>
  <c r="X19" i="7"/>
  <c r="W19" i="7"/>
  <c r="T19" i="7"/>
  <c r="S19" i="7"/>
  <c r="R19" i="7"/>
  <c r="O19" i="7"/>
  <c r="N19" i="7"/>
  <c r="M19" i="7"/>
  <c r="AI18" i="7"/>
  <c r="AH18" i="7"/>
  <c r="AG18" i="7"/>
  <c r="AD18" i="7"/>
  <c r="AC18" i="7"/>
  <c r="AB18" i="7"/>
  <c r="Y18" i="7"/>
  <c r="X18" i="7"/>
  <c r="W18" i="7"/>
  <c r="T18" i="7"/>
  <c r="S18" i="7"/>
  <c r="R18" i="7"/>
  <c r="O18" i="7"/>
  <c r="N18" i="7"/>
  <c r="M18" i="7"/>
  <c r="AI17" i="7"/>
  <c r="AH17" i="7"/>
  <c r="AG17" i="7"/>
  <c r="AD17" i="7"/>
  <c r="AC17" i="7"/>
  <c r="AB17" i="7"/>
  <c r="Y17" i="7"/>
  <c r="X17" i="7"/>
  <c r="W17" i="7"/>
  <c r="T17" i="7"/>
  <c r="S17" i="7"/>
  <c r="R17" i="7"/>
  <c r="O17" i="7"/>
  <c r="N17" i="7"/>
  <c r="M17" i="7"/>
  <c r="AI16" i="7"/>
  <c r="AH16" i="7"/>
  <c r="AG16" i="7"/>
  <c r="AD16" i="7"/>
  <c r="AC16" i="7"/>
  <c r="AB16" i="7"/>
  <c r="Y16" i="7"/>
  <c r="X16" i="7"/>
  <c r="W16" i="7"/>
  <c r="T16" i="7"/>
  <c r="S16" i="7"/>
  <c r="R16" i="7"/>
  <c r="O16" i="7"/>
  <c r="N16" i="7"/>
  <c r="M16" i="7"/>
  <c r="AI15" i="7"/>
  <c r="AH15" i="7"/>
  <c r="AG15" i="7"/>
  <c r="AD15" i="7"/>
  <c r="AC15" i="7"/>
  <c r="AB15" i="7"/>
  <c r="Y15" i="7"/>
  <c r="X15" i="7"/>
  <c r="W15" i="7"/>
  <c r="T15" i="7"/>
  <c r="S15" i="7"/>
  <c r="R15" i="7"/>
  <c r="O15" i="7"/>
  <c r="N15" i="7"/>
  <c r="M15" i="7"/>
  <c r="AI14" i="7"/>
  <c r="AH14" i="7"/>
  <c r="AG14" i="7"/>
  <c r="AD14" i="7"/>
  <c r="AC14" i="7"/>
  <c r="AB14" i="7"/>
  <c r="Y14" i="7"/>
  <c r="X14" i="7"/>
  <c r="W14" i="7"/>
  <c r="T14" i="7"/>
  <c r="S14" i="7"/>
  <c r="R14" i="7"/>
  <c r="O14" i="7"/>
  <c r="N14" i="7"/>
  <c r="M14" i="7"/>
  <c r="AI13" i="7"/>
  <c r="AH13" i="7"/>
  <c r="AG13" i="7"/>
  <c r="AD13" i="7"/>
  <c r="AC13" i="7"/>
  <c r="AB13" i="7"/>
  <c r="Y13" i="7"/>
  <c r="X13" i="7"/>
  <c r="W13" i="7"/>
  <c r="T13" i="7"/>
  <c r="S13" i="7"/>
  <c r="R13" i="7"/>
  <c r="O13" i="7"/>
  <c r="N13" i="7"/>
  <c r="M13" i="7"/>
  <c r="AI12" i="7"/>
  <c r="AH12" i="7"/>
  <c r="AG12" i="7"/>
  <c r="AD12" i="7"/>
  <c r="AC12" i="7"/>
  <c r="AB12" i="7"/>
  <c r="Y12" i="7"/>
  <c r="X12" i="7"/>
  <c r="W12" i="7"/>
  <c r="T12" i="7"/>
  <c r="S12" i="7"/>
  <c r="R12" i="7"/>
  <c r="O12" i="7"/>
  <c r="N12" i="7"/>
  <c r="M12" i="7"/>
  <c r="AI11" i="7"/>
  <c r="AH11" i="7"/>
  <c r="AG11" i="7"/>
  <c r="AD11" i="7"/>
  <c r="AC11" i="7"/>
  <c r="AB11" i="7"/>
  <c r="Y11" i="7"/>
  <c r="X11" i="7"/>
  <c r="W11" i="7"/>
  <c r="T11" i="7"/>
  <c r="S11" i="7"/>
  <c r="R11" i="7"/>
  <c r="O11" i="7"/>
  <c r="N11" i="7"/>
  <c r="M11" i="7"/>
  <c r="AI10" i="7"/>
  <c r="AH10" i="7"/>
  <c r="AG10" i="7"/>
  <c r="AD10" i="7"/>
  <c r="AC10" i="7"/>
  <c r="AB10" i="7"/>
  <c r="Y10" i="7"/>
  <c r="X10" i="7"/>
  <c r="W10" i="7"/>
  <c r="T10" i="7"/>
  <c r="S10" i="7"/>
  <c r="R10" i="7"/>
  <c r="O10" i="7"/>
  <c r="N10" i="7"/>
  <c r="M10" i="7"/>
  <c r="AI9" i="7"/>
  <c r="AH9" i="7"/>
  <c r="AG9" i="7"/>
  <c r="AD9" i="7"/>
  <c r="AC9" i="7"/>
  <c r="AB9" i="7"/>
  <c r="Y9" i="7"/>
  <c r="X9" i="7"/>
  <c r="W9" i="7"/>
  <c r="T9" i="7"/>
  <c r="S9" i="7"/>
  <c r="R9" i="7"/>
  <c r="O9" i="7"/>
  <c r="N9" i="7"/>
  <c r="M9" i="7"/>
  <c r="AI8" i="7"/>
  <c r="AH8" i="7"/>
  <c r="AG8" i="7"/>
  <c r="AD8" i="7"/>
  <c r="AC8" i="7"/>
  <c r="AB8" i="7"/>
  <c r="Y8" i="7"/>
  <c r="X8" i="7"/>
  <c r="W8" i="7"/>
  <c r="T8" i="7"/>
  <c r="S8" i="7"/>
  <c r="R8" i="7"/>
  <c r="O8" i="7"/>
  <c r="N8" i="7"/>
  <c r="M8" i="7"/>
  <c r="AI7" i="7"/>
  <c r="AH7" i="7"/>
  <c r="AG7" i="7"/>
  <c r="AD7" i="7"/>
  <c r="AC7" i="7"/>
  <c r="AB7" i="7"/>
  <c r="Y7" i="7"/>
  <c r="X7" i="7"/>
  <c r="W7" i="7"/>
  <c r="T7" i="7"/>
  <c r="S7" i="7"/>
  <c r="R7" i="7"/>
  <c r="O7" i="7"/>
  <c r="N7" i="7"/>
  <c r="M7" i="7"/>
  <c r="AI6" i="7"/>
  <c r="AH6" i="7"/>
  <c r="AG6" i="7"/>
  <c r="AD6" i="7"/>
  <c r="AC6" i="7"/>
  <c r="AB6" i="7"/>
  <c r="Y6" i="7"/>
  <c r="X6" i="7"/>
  <c r="W6" i="7"/>
  <c r="T6" i="7"/>
  <c r="S6" i="7"/>
  <c r="R6" i="7"/>
  <c r="O6" i="7"/>
  <c r="N6" i="7"/>
  <c r="M6" i="7"/>
  <c r="G55" i="6"/>
  <c r="B55" i="6"/>
  <c r="C54" i="6"/>
  <c r="K53" i="6"/>
  <c r="J53" i="6"/>
  <c r="I53" i="6"/>
  <c r="H53" i="6"/>
  <c r="F53" i="6"/>
  <c r="E53" i="6"/>
  <c r="D53" i="6"/>
  <c r="K52" i="6"/>
  <c r="J52" i="6"/>
  <c r="I52" i="6"/>
  <c r="H52" i="6"/>
  <c r="F52" i="6"/>
  <c r="E52" i="6"/>
  <c r="D52" i="6"/>
  <c r="K51" i="6"/>
  <c r="J51" i="6"/>
  <c r="I51" i="6"/>
  <c r="H51" i="6"/>
  <c r="F51" i="6"/>
  <c r="E51" i="6"/>
  <c r="D51" i="6"/>
  <c r="K50" i="6"/>
  <c r="J50" i="6"/>
  <c r="I50" i="6"/>
  <c r="H50" i="6"/>
  <c r="F50" i="6"/>
  <c r="E50" i="6"/>
  <c r="D50" i="6"/>
  <c r="K49" i="6"/>
  <c r="J49" i="6"/>
  <c r="I49" i="6"/>
  <c r="H49" i="6"/>
  <c r="F49" i="6"/>
  <c r="E49" i="6"/>
  <c r="D49" i="6"/>
  <c r="K48" i="6"/>
  <c r="J48" i="6"/>
  <c r="I48" i="6"/>
  <c r="H48" i="6"/>
  <c r="F48" i="6"/>
  <c r="E48" i="6"/>
  <c r="D48" i="6"/>
  <c r="K47" i="6"/>
  <c r="J47" i="6"/>
  <c r="I47" i="6"/>
  <c r="H47" i="6"/>
  <c r="F47" i="6"/>
  <c r="E47" i="6"/>
  <c r="D47" i="6"/>
  <c r="K46" i="6"/>
  <c r="J46" i="6"/>
  <c r="I46" i="6"/>
  <c r="H46" i="6"/>
  <c r="F46" i="6"/>
  <c r="E46" i="6"/>
  <c r="D46" i="6"/>
  <c r="K45" i="6"/>
  <c r="J45" i="6"/>
  <c r="I45" i="6"/>
  <c r="H45" i="6"/>
  <c r="F45" i="6"/>
  <c r="E45" i="6"/>
  <c r="D45" i="6"/>
  <c r="K44" i="6"/>
  <c r="J44" i="6"/>
  <c r="I44" i="6"/>
  <c r="H44" i="6"/>
  <c r="F44" i="6"/>
  <c r="E44" i="6"/>
  <c r="D44" i="6"/>
  <c r="K43" i="6"/>
  <c r="J43" i="6"/>
  <c r="I43" i="6"/>
  <c r="H43" i="6"/>
  <c r="F43" i="6"/>
  <c r="E43" i="6"/>
  <c r="D43" i="6"/>
  <c r="K42" i="6"/>
  <c r="J42" i="6"/>
  <c r="I42" i="6"/>
  <c r="H42" i="6"/>
  <c r="F42" i="6"/>
  <c r="E42" i="6"/>
  <c r="D42" i="6"/>
  <c r="K41" i="6"/>
  <c r="J41" i="6"/>
  <c r="I41" i="6"/>
  <c r="H41" i="6"/>
  <c r="F41" i="6"/>
  <c r="E41" i="6"/>
  <c r="D41" i="6"/>
  <c r="K40" i="6"/>
  <c r="J40" i="6"/>
  <c r="I40" i="6"/>
  <c r="H40" i="6"/>
  <c r="F40" i="6"/>
  <c r="E40" i="6"/>
  <c r="D40" i="6"/>
  <c r="K39" i="6"/>
  <c r="J39" i="6"/>
  <c r="I39" i="6"/>
  <c r="H39" i="6"/>
  <c r="F39" i="6"/>
  <c r="E39" i="6"/>
  <c r="D39" i="6"/>
  <c r="K38" i="6"/>
  <c r="J38" i="6"/>
  <c r="I38" i="6"/>
  <c r="H38" i="6"/>
  <c r="F38" i="6"/>
  <c r="E38" i="6"/>
  <c r="D38" i="6"/>
  <c r="C37" i="6"/>
  <c r="K36" i="6"/>
  <c r="J36" i="6"/>
  <c r="I36" i="6"/>
  <c r="H36" i="6"/>
  <c r="F36" i="6"/>
  <c r="E36" i="6"/>
  <c r="D36" i="6"/>
  <c r="K35" i="6"/>
  <c r="J35" i="6"/>
  <c r="I35" i="6"/>
  <c r="H35" i="6"/>
  <c r="F35" i="6"/>
  <c r="E35" i="6"/>
  <c r="D35" i="6"/>
  <c r="K34" i="6"/>
  <c r="J34" i="6"/>
  <c r="I34" i="6"/>
  <c r="H34" i="6"/>
  <c r="F34" i="6"/>
  <c r="E34" i="6"/>
  <c r="D34" i="6"/>
  <c r="K33" i="6"/>
  <c r="J33" i="6"/>
  <c r="I33" i="6"/>
  <c r="H33" i="6"/>
  <c r="F33" i="6"/>
  <c r="E33" i="6"/>
  <c r="D33" i="6"/>
  <c r="K32" i="6"/>
  <c r="J32" i="6"/>
  <c r="I32" i="6"/>
  <c r="H32" i="6"/>
  <c r="F32" i="6"/>
  <c r="E32" i="6"/>
  <c r="D32" i="6"/>
  <c r="K31" i="6"/>
  <c r="J31" i="6"/>
  <c r="I31" i="6"/>
  <c r="H31" i="6"/>
  <c r="F31" i="6"/>
  <c r="E31" i="6"/>
  <c r="D31" i="6"/>
  <c r="K30" i="6"/>
  <c r="J30" i="6"/>
  <c r="I30" i="6"/>
  <c r="H30" i="6"/>
  <c r="F30" i="6"/>
  <c r="E30" i="6"/>
  <c r="D30" i="6"/>
  <c r="K29" i="6"/>
  <c r="J29" i="6"/>
  <c r="I29" i="6"/>
  <c r="H29" i="6"/>
  <c r="F29" i="6"/>
  <c r="E29" i="6"/>
  <c r="D29" i="6"/>
  <c r="K28" i="6"/>
  <c r="J28" i="6"/>
  <c r="I28" i="6"/>
  <c r="H28" i="6"/>
  <c r="F28" i="6"/>
  <c r="E28" i="6"/>
  <c r="D28" i="6"/>
  <c r="K27" i="6"/>
  <c r="J27" i="6"/>
  <c r="I27" i="6"/>
  <c r="H27" i="6"/>
  <c r="F27" i="6"/>
  <c r="E27" i="6"/>
  <c r="D27" i="6"/>
  <c r="C26" i="6"/>
  <c r="C55" i="6" s="1"/>
  <c r="K25" i="6"/>
  <c r="J25" i="6"/>
  <c r="I25" i="6"/>
  <c r="H25" i="6"/>
  <c r="F25" i="6"/>
  <c r="E25" i="6"/>
  <c r="D25" i="6"/>
  <c r="K24" i="6"/>
  <c r="J24" i="6"/>
  <c r="I24" i="6"/>
  <c r="H24" i="6"/>
  <c r="F24" i="6"/>
  <c r="E24" i="6"/>
  <c r="D24" i="6"/>
  <c r="K23" i="6"/>
  <c r="J23" i="6"/>
  <c r="I23" i="6"/>
  <c r="H23" i="6"/>
  <c r="F23" i="6"/>
  <c r="E23" i="6"/>
  <c r="D23" i="6"/>
  <c r="K22" i="6"/>
  <c r="J22" i="6"/>
  <c r="I22" i="6"/>
  <c r="H22" i="6"/>
  <c r="F22" i="6"/>
  <c r="E22" i="6"/>
  <c r="D22" i="6"/>
  <c r="K21" i="6"/>
  <c r="J21" i="6"/>
  <c r="I21" i="6"/>
  <c r="H21" i="6"/>
  <c r="F21" i="6"/>
  <c r="E21" i="6"/>
  <c r="D21" i="6"/>
  <c r="K20" i="6"/>
  <c r="J20" i="6"/>
  <c r="I20" i="6"/>
  <c r="H20" i="6"/>
  <c r="F20" i="6"/>
  <c r="E20" i="6"/>
  <c r="D20" i="6"/>
  <c r="K19" i="6"/>
  <c r="J19" i="6"/>
  <c r="I19" i="6"/>
  <c r="H19" i="6"/>
  <c r="F19" i="6"/>
  <c r="E19" i="6"/>
  <c r="D19" i="6"/>
  <c r="K18" i="6"/>
  <c r="J18" i="6"/>
  <c r="I18" i="6"/>
  <c r="H18" i="6"/>
  <c r="F18" i="6"/>
  <c r="E18" i="6"/>
  <c r="D18" i="6"/>
  <c r="K17" i="6"/>
  <c r="J17" i="6"/>
  <c r="I17" i="6"/>
  <c r="H17" i="6"/>
  <c r="F17" i="6"/>
  <c r="E17" i="6"/>
  <c r="D17" i="6"/>
  <c r="K16" i="6"/>
  <c r="J16" i="6"/>
  <c r="I16" i="6"/>
  <c r="H16" i="6"/>
  <c r="F16" i="6"/>
  <c r="E16" i="6"/>
  <c r="D16" i="6"/>
  <c r="K15" i="6"/>
  <c r="J15" i="6"/>
  <c r="I15" i="6"/>
  <c r="H15" i="6"/>
  <c r="F15" i="6"/>
  <c r="E15" i="6"/>
  <c r="D15" i="6"/>
  <c r="K14" i="6"/>
  <c r="J14" i="6"/>
  <c r="I14" i="6"/>
  <c r="H14" i="6"/>
  <c r="F14" i="6"/>
  <c r="E14" i="6"/>
  <c r="D14" i="6"/>
  <c r="C13" i="6"/>
  <c r="K12" i="6"/>
  <c r="J12" i="6"/>
  <c r="I12" i="6"/>
  <c r="H12" i="6"/>
  <c r="F12" i="6"/>
  <c r="E12" i="6"/>
  <c r="D12" i="6"/>
  <c r="K11" i="6"/>
  <c r="J11" i="6"/>
  <c r="I11" i="6"/>
  <c r="H11" i="6"/>
  <c r="F11" i="6"/>
  <c r="E11" i="6"/>
  <c r="D11" i="6"/>
  <c r="K10" i="6"/>
  <c r="J10" i="6"/>
  <c r="I10" i="6"/>
  <c r="H10" i="6"/>
  <c r="F10" i="6"/>
  <c r="E10" i="6"/>
  <c r="D10" i="6"/>
  <c r="K9" i="6"/>
  <c r="J9" i="6"/>
  <c r="I9" i="6"/>
  <c r="H9" i="6"/>
  <c r="F9" i="6"/>
  <c r="E9" i="6"/>
  <c r="D9" i="6"/>
  <c r="K8" i="6"/>
  <c r="J8" i="6"/>
  <c r="I8" i="6"/>
  <c r="H8" i="6"/>
  <c r="F8" i="6"/>
  <c r="E8" i="6"/>
  <c r="D8" i="6"/>
  <c r="K7" i="6"/>
  <c r="J7" i="6"/>
  <c r="I7" i="6"/>
  <c r="H7" i="6"/>
  <c r="F7" i="6"/>
  <c r="E7" i="6"/>
  <c r="D7" i="6"/>
  <c r="K6" i="6"/>
  <c r="J6" i="6"/>
  <c r="I6" i="6"/>
  <c r="H6" i="6"/>
  <c r="F6" i="6"/>
  <c r="E6" i="6"/>
  <c r="D6" i="6"/>
  <c r="K5" i="6"/>
  <c r="J5" i="6"/>
  <c r="I5" i="6"/>
  <c r="H5" i="6"/>
  <c r="F5" i="6"/>
  <c r="E5" i="6"/>
  <c r="D5" i="6"/>
  <c r="K4" i="6"/>
  <c r="J4" i="6"/>
  <c r="I4" i="6"/>
  <c r="H4" i="6"/>
  <c r="F4" i="6"/>
  <c r="E4" i="6"/>
  <c r="D4" i="6"/>
  <c r="X51" i="5"/>
  <c r="W51" i="5"/>
  <c r="V51" i="5"/>
  <c r="U51" i="5"/>
  <c r="R51" i="5"/>
  <c r="Q51" i="5"/>
  <c r="P51" i="5"/>
  <c r="O51" i="5"/>
  <c r="L51" i="5"/>
  <c r="K51" i="5"/>
  <c r="J51" i="5"/>
  <c r="I51" i="5"/>
  <c r="F51" i="5"/>
  <c r="E51" i="5"/>
  <c r="D51" i="5"/>
  <c r="C51" i="5"/>
  <c r="X50" i="5"/>
  <c r="W50" i="5"/>
  <c r="V50" i="5"/>
  <c r="U50" i="5"/>
  <c r="R50" i="5"/>
  <c r="Q50" i="5"/>
  <c r="P50" i="5"/>
  <c r="O50" i="5"/>
  <c r="L50" i="5"/>
  <c r="K50" i="5"/>
  <c r="J50" i="5"/>
  <c r="I50" i="5"/>
  <c r="F50" i="5"/>
  <c r="E50" i="5"/>
  <c r="D50" i="5"/>
  <c r="C50" i="5"/>
  <c r="X49" i="5"/>
  <c r="W49" i="5"/>
  <c r="V49" i="5"/>
  <c r="U49" i="5"/>
  <c r="R49" i="5"/>
  <c r="Q49" i="5"/>
  <c r="P49" i="5"/>
  <c r="O49" i="5"/>
  <c r="L49" i="5"/>
  <c r="K49" i="5"/>
  <c r="J49" i="5"/>
  <c r="I49" i="5"/>
  <c r="F49" i="5"/>
  <c r="E49" i="5"/>
  <c r="D49" i="5"/>
  <c r="C49" i="5"/>
  <c r="X48" i="5"/>
  <c r="W48" i="5"/>
  <c r="V48" i="5"/>
  <c r="U48" i="5"/>
  <c r="R48" i="5"/>
  <c r="Q48" i="5"/>
  <c r="P48" i="5"/>
  <c r="O48" i="5"/>
  <c r="L48" i="5"/>
  <c r="K48" i="5"/>
  <c r="J48" i="5"/>
  <c r="I48" i="5"/>
  <c r="F48" i="5"/>
  <c r="E48" i="5"/>
  <c r="D48" i="5"/>
  <c r="C48" i="5"/>
  <c r="X47" i="5"/>
  <c r="W47" i="5"/>
  <c r="V47" i="5"/>
  <c r="U47" i="5"/>
  <c r="R47" i="5"/>
  <c r="Q47" i="5"/>
  <c r="P47" i="5"/>
  <c r="O47" i="5"/>
  <c r="L47" i="5"/>
  <c r="K47" i="5"/>
  <c r="J47" i="5"/>
  <c r="I47" i="5"/>
  <c r="F47" i="5"/>
  <c r="E47" i="5"/>
  <c r="D47" i="5"/>
  <c r="C47" i="5"/>
  <c r="X46" i="5"/>
  <c r="W46" i="5"/>
  <c r="V46" i="5"/>
  <c r="U46" i="5"/>
  <c r="R46" i="5"/>
  <c r="Q46" i="5"/>
  <c r="P46" i="5"/>
  <c r="O46" i="5"/>
  <c r="L46" i="5"/>
  <c r="K46" i="5"/>
  <c r="J46" i="5"/>
  <c r="I46" i="5"/>
  <c r="F46" i="5"/>
  <c r="E46" i="5"/>
  <c r="D46" i="5"/>
  <c r="C46" i="5"/>
  <c r="X45" i="5"/>
  <c r="W45" i="5"/>
  <c r="V45" i="5"/>
  <c r="U45" i="5"/>
  <c r="R45" i="5"/>
  <c r="Q45" i="5"/>
  <c r="P45" i="5"/>
  <c r="O45" i="5"/>
  <c r="L45" i="5"/>
  <c r="K45" i="5"/>
  <c r="J45" i="5"/>
  <c r="I45" i="5"/>
  <c r="F45" i="5"/>
  <c r="E45" i="5"/>
  <c r="D45" i="5"/>
  <c r="C45" i="5"/>
  <c r="X44" i="5"/>
  <c r="W44" i="5"/>
  <c r="V44" i="5"/>
  <c r="U44" i="5"/>
  <c r="R44" i="5"/>
  <c r="Q44" i="5"/>
  <c r="P44" i="5"/>
  <c r="O44" i="5"/>
  <c r="L44" i="5"/>
  <c r="K44" i="5"/>
  <c r="J44" i="5"/>
  <c r="I44" i="5"/>
  <c r="F44" i="5"/>
  <c r="E44" i="5"/>
  <c r="D44" i="5"/>
  <c r="C44" i="5"/>
  <c r="X43" i="5"/>
  <c r="W43" i="5"/>
  <c r="V43" i="5"/>
  <c r="U43" i="5"/>
  <c r="R43" i="5"/>
  <c r="Q43" i="5"/>
  <c r="P43" i="5"/>
  <c r="O43" i="5"/>
  <c r="L43" i="5"/>
  <c r="K43" i="5"/>
  <c r="J43" i="5"/>
  <c r="I43" i="5"/>
  <c r="F43" i="5"/>
  <c r="E43" i="5"/>
  <c r="D43" i="5"/>
  <c r="C43" i="5"/>
  <c r="X42" i="5"/>
  <c r="W42" i="5"/>
  <c r="V42" i="5"/>
  <c r="U42" i="5"/>
  <c r="R42" i="5"/>
  <c r="Q42" i="5"/>
  <c r="P42" i="5"/>
  <c r="O42" i="5"/>
  <c r="L42" i="5"/>
  <c r="K42" i="5"/>
  <c r="J42" i="5"/>
  <c r="I42" i="5"/>
  <c r="F42" i="5"/>
  <c r="E42" i="5"/>
  <c r="D42" i="5"/>
  <c r="C42" i="5"/>
  <c r="X41" i="5"/>
  <c r="W41" i="5"/>
  <c r="V41" i="5"/>
  <c r="U41" i="5"/>
  <c r="R41" i="5"/>
  <c r="Q41" i="5"/>
  <c r="P41" i="5"/>
  <c r="O41" i="5"/>
  <c r="L41" i="5"/>
  <c r="K41" i="5"/>
  <c r="J41" i="5"/>
  <c r="I41" i="5"/>
  <c r="F41" i="5"/>
  <c r="E41" i="5"/>
  <c r="D41" i="5"/>
  <c r="C41" i="5"/>
  <c r="X40" i="5"/>
  <c r="W40" i="5"/>
  <c r="V40" i="5"/>
  <c r="U40" i="5"/>
  <c r="R40" i="5"/>
  <c r="Q40" i="5"/>
  <c r="P40" i="5"/>
  <c r="O40" i="5"/>
  <c r="L40" i="5"/>
  <c r="K40" i="5"/>
  <c r="J40" i="5"/>
  <c r="I40" i="5"/>
  <c r="F40" i="5"/>
  <c r="E40" i="5"/>
  <c r="D40" i="5"/>
  <c r="C40" i="5"/>
  <c r="X39" i="5"/>
  <c r="W39" i="5"/>
  <c r="V39" i="5"/>
  <c r="U39" i="5"/>
  <c r="R39" i="5"/>
  <c r="Q39" i="5"/>
  <c r="P39" i="5"/>
  <c r="O39" i="5"/>
  <c r="L39" i="5"/>
  <c r="K39" i="5"/>
  <c r="J39" i="5"/>
  <c r="I39" i="5"/>
  <c r="F39" i="5"/>
  <c r="E39" i="5"/>
  <c r="D39" i="5"/>
  <c r="C39" i="5"/>
  <c r="X38" i="5"/>
  <c r="W38" i="5"/>
  <c r="V38" i="5"/>
  <c r="U38" i="5"/>
  <c r="R38" i="5"/>
  <c r="Q38" i="5"/>
  <c r="P38" i="5"/>
  <c r="O38" i="5"/>
  <c r="L38" i="5"/>
  <c r="K38" i="5"/>
  <c r="J38" i="5"/>
  <c r="I38" i="5"/>
  <c r="F38" i="5"/>
  <c r="E38" i="5"/>
  <c r="D38" i="5"/>
  <c r="C38" i="5"/>
  <c r="X37" i="5"/>
  <c r="W37" i="5"/>
  <c r="V37" i="5"/>
  <c r="U37" i="5"/>
  <c r="R37" i="5"/>
  <c r="Q37" i="5"/>
  <c r="P37" i="5"/>
  <c r="O37" i="5"/>
  <c r="L37" i="5"/>
  <c r="K37" i="5"/>
  <c r="J37" i="5"/>
  <c r="I37" i="5"/>
  <c r="F37" i="5"/>
  <c r="E37" i="5"/>
  <c r="D37" i="5"/>
  <c r="C37" i="5"/>
  <c r="X36" i="5"/>
  <c r="W36" i="5"/>
  <c r="V36" i="5"/>
  <c r="U36" i="5"/>
  <c r="R36" i="5"/>
  <c r="Q36" i="5"/>
  <c r="P36" i="5"/>
  <c r="O36" i="5"/>
  <c r="L36" i="5"/>
  <c r="K36" i="5"/>
  <c r="J36" i="5"/>
  <c r="I36" i="5"/>
  <c r="F36" i="5"/>
  <c r="E36" i="5"/>
  <c r="D36" i="5"/>
  <c r="C36" i="5"/>
  <c r="X35" i="5"/>
  <c r="W35" i="5"/>
  <c r="V35" i="5"/>
  <c r="U35" i="5"/>
  <c r="R35" i="5"/>
  <c r="Q35" i="5"/>
  <c r="P35" i="5"/>
  <c r="O35" i="5"/>
  <c r="L35" i="5"/>
  <c r="K35" i="5"/>
  <c r="J35" i="5"/>
  <c r="I35" i="5"/>
  <c r="F35" i="5"/>
  <c r="E35" i="5"/>
  <c r="D35" i="5"/>
  <c r="C35" i="5"/>
  <c r="X34" i="5"/>
  <c r="W34" i="5"/>
  <c r="V34" i="5"/>
  <c r="U34" i="5"/>
  <c r="R34" i="5"/>
  <c r="Q34" i="5"/>
  <c r="P34" i="5"/>
  <c r="O34" i="5"/>
  <c r="L34" i="5"/>
  <c r="K34" i="5"/>
  <c r="J34" i="5"/>
  <c r="I34" i="5"/>
  <c r="F34" i="5"/>
  <c r="E34" i="5"/>
  <c r="D34" i="5"/>
  <c r="C34" i="5"/>
  <c r="X33" i="5"/>
  <c r="W33" i="5"/>
  <c r="V33" i="5"/>
  <c r="U33" i="5"/>
  <c r="R33" i="5"/>
  <c r="Q33" i="5"/>
  <c r="P33" i="5"/>
  <c r="O33" i="5"/>
  <c r="L33" i="5"/>
  <c r="K33" i="5"/>
  <c r="J33" i="5"/>
  <c r="I33" i="5"/>
  <c r="F33" i="5"/>
  <c r="E33" i="5"/>
  <c r="D33" i="5"/>
  <c r="C33" i="5"/>
  <c r="X32" i="5"/>
  <c r="W32" i="5"/>
  <c r="V32" i="5"/>
  <c r="U32" i="5"/>
  <c r="R32" i="5"/>
  <c r="Q32" i="5"/>
  <c r="P32" i="5"/>
  <c r="O32" i="5"/>
  <c r="L32" i="5"/>
  <c r="K32" i="5"/>
  <c r="J32" i="5"/>
  <c r="I32" i="5"/>
  <c r="F32" i="5"/>
  <c r="E32" i="5"/>
  <c r="D32" i="5"/>
  <c r="C32" i="5"/>
  <c r="X31" i="5"/>
  <c r="W31" i="5"/>
  <c r="V31" i="5"/>
  <c r="U31" i="5"/>
  <c r="R31" i="5"/>
  <c r="Q31" i="5"/>
  <c r="P31" i="5"/>
  <c r="O31" i="5"/>
  <c r="L31" i="5"/>
  <c r="K31" i="5"/>
  <c r="J31" i="5"/>
  <c r="I31" i="5"/>
  <c r="F31" i="5"/>
  <c r="E31" i="5"/>
  <c r="D31" i="5"/>
  <c r="C31" i="5"/>
  <c r="X30" i="5"/>
  <c r="W30" i="5"/>
  <c r="V30" i="5"/>
  <c r="U30" i="5"/>
  <c r="R30" i="5"/>
  <c r="Q30" i="5"/>
  <c r="P30" i="5"/>
  <c r="O30" i="5"/>
  <c r="L30" i="5"/>
  <c r="K30" i="5"/>
  <c r="J30" i="5"/>
  <c r="I30" i="5"/>
  <c r="F30" i="5"/>
  <c r="E30" i="5"/>
  <c r="D30" i="5"/>
  <c r="C30" i="5"/>
  <c r="X29" i="5"/>
  <c r="W29" i="5"/>
  <c r="V29" i="5"/>
  <c r="U29" i="5"/>
  <c r="R29" i="5"/>
  <c r="Q29" i="5"/>
  <c r="P29" i="5"/>
  <c r="O29" i="5"/>
  <c r="L29" i="5"/>
  <c r="K29" i="5"/>
  <c r="J29" i="5"/>
  <c r="I29" i="5"/>
  <c r="F29" i="5"/>
  <c r="E29" i="5"/>
  <c r="D29" i="5"/>
  <c r="C29" i="5"/>
  <c r="X28" i="5"/>
  <c r="W28" i="5"/>
  <c r="V28" i="5"/>
  <c r="U28" i="5"/>
  <c r="R28" i="5"/>
  <c r="Q28" i="5"/>
  <c r="P28" i="5"/>
  <c r="O28" i="5"/>
  <c r="L28" i="5"/>
  <c r="K28" i="5"/>
  <c r="J28" i="5"/>
  <c r="I28" i="5"/>
  <c r="F28" i="5"/>
  <c r="E28" i="5"/>
  <c r="D28" i="5"/>
  <c r="C28" i="5"/>
  <c r="X27" i="5"/>
  <c r="W27" i="5"/>
  <c r="V27" i="5"/>
  <c r="U27" i="5"/>
  <c r="R27" i="5"/>
  <c r="Q27" i="5"/>
  <c r="P27" i="5"/>
  <c r="O27" i="5"/>
  <c r="L27" i="5"/>
  <c r="K27" i="5"/>
  <c r="J27" i="5"/>
  <c r="I27" i="5"/>
  <c r="F27" i="5"/>
  <c r="E27" i="5"/>
  <c r="D27" i="5"/>
  <c r="C27" i="5"/>
  <c r="X26" i="5"/>
  <c r="W26" i="5"/>
  <c r="V26" i="5"/>
  <c r="U26" i="5"/>
  <c r="R26" i="5"/>
  <c r="Q26" i="5"/>
  <c r="P26" i="5"/>
  <c r="O26" i="5"/>
  <c r="L26" i="5"/>
  <c r="K26" i="5"/>
  <c r="J26" i="5"/>
  <c r="I26" i="5"/>
  <c r="F26" i="5"/>
  <c r="E26" i="5"/>
  <c r="D26" i="5"/>
  <c r="C26" i="5"/>
  <c r="X25" i="5"/>
  <c r="W25" i="5"/>
  <c r="V25" i="5"/>
  <c r="U25" i="5"/>
  <c r="R25" i="5"/>
  <c r="Q25" i="5"/>
  <c r="P25" i="5"/>
  <c r="O25" i="5"/>
  <c r="L25" i="5"/>
  <c r="K25" i="5"/>
  <c r="J25" i="5"/>
  <c r="I25" i="5"/>
  <c r="F25" i="5"/>
  <c r="E25" i="5"/>
  <c r="D25" i="5"/>
  <c r="C25" i="5"/>
  <c r="X24" i="5"/>
  <c r="W24" i="5"/>
  <c r="V24" i="5"/>
  <c r="U24" i="5"/>
  <c r="R24" i="5"/>
  <c r="Q24" i="5"/>
  <c r="P24" i="5"/>
  <c r="O24" i="5"/>
  <c r="L24" i="5"/>
  <c r="K24" i="5"/>
  <c r="J24" i="5"/>
  <c r="I24" i="5"/>
  <c r="F24" i="5"/>
  <c r="E24" i="5"/>
  <c r="D24" i="5"/>
  <c r="C24" i="5"/>
  <c r="X23" i="5"/>
  <c r="W23" i="5"/>
  <c r="V23" i="5"/>
  <c r="U23" i="5"/>
  <c r="R23" i="5"/>
  <c r="Q23" i="5"/>
  <c r="P23" i="5"/>
  <c r="O23" i="5"/>
  <c r="L23" i="5"/>
  <c r="K23" i="5"/>
  <c r="J23" i="5"/>
  <c r="I23" i="5"/>
  <c r="F23" i="5"/>
  <c r="E23" i="5"/>
  <c r="D23" i="5"/>
  <c r="C23" i="5"/>
  <c r="X22" i="5"/>
  <c r="W22" i="5"/>
  <c r="V22" i="5"/>
  <c r="U22" i="5"/>
  <c r="R22" i="5"/>
  <c r="Q22" i="5"/>
  <c r="P22" i="5"/>
  <c r="O22" i="5"/>
  <c r="L22" i="5"/>
  <c r="K22" i="5"/>
  <c r="J22" i="5"/>
  <c r="I22" i="5"/>
  <c r="F22" i="5"/>
  <c r="E22" i="5"/>
  <c r="D22" i="5"/>
  <c r="C22" i="5"/>
  <c r="X21" i="5"/>
  <c r="W21" i="5"/>
  <c r="V21" i="5"/>
  <c r="U21" i="5"/>
  <c r="R21" i="5"/>
  <c r="Q21" i="5"/>
  <c r="P21" i="5"/>
  <c r="O21" i="5"/>
  <c r="L21" i="5"/>
  <c r="K21" i="5"/>
  <c r="J21" i="5"/>
  <c r="I21" i="5"/>
  <c r="F21" i="5"/>
  <c r="E21" i="5"/>
  <c r="D21" i="5"/>
  <c r="C21" i="5"/>
  <c r="X20" i="5"/>
  <c r="W20" i="5"/>
  <c r="V20" i="5"/>
  <c r="U20" i="5"/>
  <c r="R20" i="5"/>
  <c r="Q20" i="5"/>
  <c r="P20" i="5"/>
  <c r="O20" i="5"/>
  <c r="L20" i="5"/>
  <c r="K20" i="5"/>
  <c r="J20" i="5"/>
  <c r="I20" i="5"/>
  <c r="F20" i="5"/>
  <c r="E20" i="5"/>
  <c r="D20" i="5"/>
  <c r="C20" i="5"/>
  <c r="X19" i="5"/>
  <c r="W19" i="5"/>
  <c r="V19" i="5"/>
  <c r="U19" i="5"/>
  <c r="R19" i="5"/>
  <c r="Q19" i="5"/>
  <c r="P19" i="5"/>
  <c r="O19" i="5"/>
  <c r="L19" i="5"/>
  <c r="K19" i="5"/>
  <c r="J19" i="5"/>
  <c r="I19" i="5"/>
  <c r="F19" i="5"/>
  <c r="E19" i="5"/>
  <c r="D19" i="5"/>
  <c r="C19" i="5"/>
  <c r="X18" i="5"/>
  <c r="W18" i="5"/>
  <c r="V18" i="5"/>
  <c r="U18" i="5"/>
  <c r="R18" i="5"/>
  <c r="Q18" i="5"/>
  <c r="P18" i="5"/>
  <c r="O18" i="5"/>
  <c r="L18" i="5"/>
  <c r="K18" i="5"/>
  <c r="J18" i="5"/>
  <c r="I18" i="5"/>
  <c r="F18" i="5"/>
  <c r="E18" i="5"/>
  <c r="D18" i="5"/>
  <c r="C18" i="5"/>
  <c r="X17" i="5"/>
  <c r="W17" i="5"/>
  <c r="V17" i="5"/>
  <c r="U17" i="5"/>
  <c r="R17" i="5"/>
  <c r="Q17" i="5"/>
  <c r="P17" i="5"/>
  <c r="O17" i="5"/>
  <c r="L17" i="5"/>
  <c r="K17" i="5"/>
  <c r="J17" i="5"/>
  <c r="I17" i="5"/>
  <c r="F17" i="5"/>
  <c r="E17" i="5"/>
  <c r="D17" i="5"/>
  <c r="C17" i="5"/>
  <c r="X16" i="5"/>
  <c r="W16" i="5"/>
  <c r="V16" i="5"/>
  <c r="U16" i="5"/>
  <c r="R16" i="5"/>
  <c r="Q16" i="5"/>
  <c r="P16" i="5"/>
  <c r="O16" i="5"/>
  <c r="L16" i="5"/>
  <c r="K16" i="5"/>
  <c r="J16" i="5"/>
  <c r="I16" i="5"/>
  <c r="F16" i="5"/>
  <c r="E16" i="5"/>
  <c r="D16" i="5"/>
  <c r="C16" i="5"/>
  <c r="X15" i="5"/>
  <c r="W15" i="5"/>
  <c r="V15" i="5"/>
  <c r="U15" i="5"/>
  <c r="R15" i="5"/>
  <c r="Q15" i="5"/>
  <c r="P15" i="5"/>
  <c r="O15" i="5"/>
  <c r="L15" i="5"/>
  <c r="K15" i="5"/>
  <c r="J15" i="5"/>
  <c r="I15" i="5"/>
  <c r="F15" i="5"/>
  <c r="E15" i="5"/>
  <c r="D15" i="5"/>
  <c r="C15" i="5"/>
  <c r="X14" i="5"/>
  <c r="W14" i="5"/>
  <c r="V14" i="5"/>
  <c r="U14" i="5"/>
  <c r="R14" i="5"/>
  <c r="Q14" i="5"/>
  <c r="P14" i="5"/>
  <c r="O14" i="5"/>
  <c r="L14" i="5"/>
  <c r="K14" i="5"/>
  <c r="J14" i="5"/>
  <c r="I14" i="5"/>
  <c r="F14" i="5"/>
  <c r="E14" i="5"/>
  <c r="D14" i="5"/>
  <c r="C14" i="5"/>
  <c r="X13" i="5"/>
  <c r="W13" i="5"/>
  <c r="V13" i="5"/>
  <c r="U13" i="5"/>
  <c r="R13" i="5"/>
  <c r="Q13" i="5"/>
  <c r="P13" i="5"/>
  <c r="O13" i="5"/>
  <c r="L13" i="5"/>
  <c r="K13" i="5"/>
  <c r="J13" i="5"/>
  <c r="I13" i="5"/>
  <c r="F13" i="5"/>
  <c r="E13" i="5"/>
  <c r="D13" i="5"/>
  <c r="C13" i="5"/>
  <c r="X12" i="5"/>
  <c r="W12" i="5"/>
  <c r="V12" i="5"/>
  <c r="U12" i="5"/>
  <c r="R12" i="5"/>
  <c r="Q12" i="5"/>
  <c r="P12" i="5"/>
  <c r="O12" i="5"/>
  <c r="L12" i="5"/>
  <c r="K12" i="5"/>
  <c r="J12" i="5"/>
  <c r="I12" i="5"/>
  <c r="F12" i="5"/>
  <c r="E12" i="5"/>
  <c r="D12" i="5"/>
  <c r="C12" i="5"/>
  <c r="X11" i="5"/>
  <c r="W11" i="5"/>
  <c r="V11" i="5"/>
  <c r="U11" i="5"/>
  <c r="R11" i="5"/>
  <c r="Q11" i="5"/>
  <c r="P11" i="5"/>
  <c r="O11" i="5"/>
  <c r="L11" i="5"/>
  <c r="K11" i="5"/>
  <c r="J11" i="5"/>
  <c r="I11" i="5"/>
  <c r="F11" i="5"/>
  <c r="E11" i="5"/>
  <c r="D11" i="5"/>
  <c r="C11" i="5"/>
  <c r="X10" i="5"/>
  <c r="W10" i="5"/>
  <c r="V10" i="5"/>
  <c r="U10" i="5"/>
  <c r="R10" i="5"/>
  <c r="Q10" i="5"/>
  <c r="P10" i="5"/>
  <c r="O10" i="5"/>
  <c r="L10" i="5"/>
  <c r="K10" i="5"/>
  <c r="J10" i="5"/>
  <c r="I10" i="5"/>
  <c r="F10" i="5"/>
  <c r="E10" i="5"/>
  <c r="D10" i="5"/>
  <c r="C10" i="5"/>
  <c r="X9" i="5"/>
  <c r="W9" i="5"/>
  <c r="V9" i="5"/>
  <c r="U9" i="5"/>
  <c r="R9" i="5"/>
  <c r="Q9" i="5"/>
  <c r="P9" i="5"/>
  <c r="O9" i="5"/>
  <c r="L9" i="5"/>
  <c r="K9" i="5"/>
  <c r="J9" i="5"/>
  <c r="I9" i="5"/>
  <c r="F9" i="5"/>
  <c r="E9" i="5"/>
  <c r="D9" i="5"/>
  <c r="C9" i="5"/>
  <c r="X8" i="5"/>
  <c r="W8" i="5"/>
  <c r="V8" i="5"/>
  <c r="U8" i="5"/>
  <c r="R8" i="5"/>
  <c r="Q8" i="5"/>
  <c r="P8" i="5"/>
  <c r="O8" i="5"/>
  <c r="L8" i="5"/>
  <c r="K8" i="5"/>
  <c r="J8" i="5"/>
  <c r="I8" i="5"/>
  <c r="F8" i="5"/>
  <c r="E8" i="5"/>
  <c r="D8" i="5"/>
  <c r="C8" i="5"/>
  <c r="X7" i="5"/>
  <c r="W7" i="5"/>
  <c r="V7" i="5"/>
  <c r="U7" i="5"/>
  <c r="R7" i="5"/>
  <c r="Q7" i="5"/>
  <c r="P7" i="5"/>
  <c r="O7" i="5"/>
  <c r="L7" i="5"/>
  <c r="K7" i="5"/>
  <c r="J7" i="5"/>
  <c r="I7" i="5"/>
  <c r="F7" i="5"/>
  <c r="E7" i="5"/>
  <c r="D7" i="5"/>
  <c r="C7" i="5"/>
  <c r="X6" i="5"/>
  <c r="W6" i="5"/>
  <c r="V6" i="5"/>
  <c r="U6" i="5"/>
  <c r="R6" i="5"/>
  <c r="Q6" i="5"/>
  <c r="P6" i="5"/>
  <c r="O6" i="5"/>
  <c r="L6" i="5"/>
  <c r="K6" i="5"/>
  <c r="J6" i="5"/>
  <c r="I6" i="5"/>
  <c r="F6" i="5"/>
  <c r="E6" i="5"/>
  <c r="D6" i="5"/>
  <c r="C6" i="5"/>
  <c r="X5" i="5"/>
  <c r="W5" i="5"/>
  <c r="V5" i="5"/>
  <c r="U5" i="5"/>
  <c r="R5" i="5"/>
  <c r="Q5" i="5"/>
  <c r="P5" i="5"/>
  <c r="O5" i="5"/>
  <c r="L5" i="5"/>
  <c r="K5" i="5"/>
  <c r="J5" i="5"/>
  <c r="I5" i="5"/>
  <c r="F5" i="5"/>
  <c r="E5" i="5"/>
  <c r="D5" i="5"/>
  <c r="C5" i="5"/>
  <c r="G51" i="4"/>
  <c r="C51" i="4"/>
  <c r="B51" i="4"/>
  <c r="K50" i="4"/>
  <c r="J50" i="4"/>
  <c r="I50" i="4"/>
  <c r="H50" i="4"/>
  <c r="F50" i="4"/>
  <c r="E50" i="4"/>
  <c r="D50" i="4"/>
  <c r="K49" i="4"/>
  <c r="J49" i="4"/>
  <c r="I49" i="4"/>
  <c r="H49" i="4"/>
  <c r="F49" i="4"/>
  <c r="E49" i="4"/>
  <c r="D49" i="4"/>
  <c r="K48" i="4"/>
  <c r="J48" i="4"/>
  <c r="I48" i="4"/>
  <c r="H48" i="4"/>
  <c r="F48" i="4"/>
  <c r="E48" i="4"/>
  <c r="D48" i="4"/>
  <c r="K47" i="4"/>
  <c r="J47" i="4"/>
  <c r="I47" i="4"/>
  <c r="H47" i="4"/>
  <c r="F47" i="4"/>
  <c r="E47" i="4"/>
  <c r="D47" i="4"/>
  <c r="K46" i="4"/>
  <c r="J46" i="4"/>
  <c r="I46" i="4"/>
  <c r="H46" i="4"/>
  <c r="F46" i="4"/>
  <c r="E46" i="4"/>
  <c r="D46" i="4"/>
  <c r="K45" i="4"/>
  <c r="J45" i="4"/>
  <c r="I45" i="4"/>
  <c r="H45" i="4"/>
  <c r="F45" i="4"/>
  <c r="E45" i="4"/>
  <c r="D45" i="4"/>
  <c r="K44" i="4"/>
  <c r="J44" i="4"/>
  <c r="I44" i="4"/>
  <c r="H44" i="4"/>
  <c r="F44" i="4"/>
  <c r="E44" i="4"/>
  <c r="D44" i="4"/>
  <c r="K43" i="4"/>
  <c r="J43" i="4"/>
  <c r="I43" i="4"/>
  <c r="H43" i="4"/>
  <c r="F43" i="4"/>
  <c r="E43" i="4"/>
  <c r="D43" i="4"/>
  <c r="K42" i="4"/>
  <c r="J42" i="4"/>
  <c r="I42" i="4"/>
  <c r="H42" i="4"/>
  <c r="F42" i="4"/>
  <c r="E42" i="4"/>
  <c r="D42" i="4"/>
  <c r="K41" i="4"/>
  <c r="J41" i="4"/>
  <c r="I41" i="4"/>
  <c r="H41" i="4"/>
  <c r="F41" i="4"/>
  <c r="E41" i="4"/>
  <c r="D41" i="4"/>
  <c r="K40" i="4"/>
  <c r="J40" i="4"/>
  <c r="I40" i="4"/>
  <c r="H40" i="4"/>
  <c r="F40" i="4"/>
  <c r="E40" i="4"/>
  <c r="D40" i="4"/>
  <c r="K39" i="4"/>
  <c r="J39" i="4"/>
  <c r="I39" i="4"/>
  <c r="H39" i="4"/>
  <c r="F39" i="4"/>
  <c r="E39" i="4"/>
  <c r="D39" i="4"/>
  <c r="K38" i="4"/>
  <c r="J38" i="4"/>
  <c r="I38" i="4"/>
  <c r="H38" i="4"/>
  <c r="F38" i="4"/>
  <c r="E38" i="4"/>
  <c r="D38" i="4"/>
  <c r="K37" i="4"/>
  <c r="J37" i="4"/>
  <c r="I37" i="4"/>
  <c r="H37" i="4"/>
  <c r="F37" i="4"/>
  <c r="E37" i="4"/>
  <c r="D37" i="4"/>
  <c r="K36" i="4"/>
  <c r="J36" i="4"/>
  <c r="I36" i="4"/>
  <c r="H36" i="4"/>
  <c r="F36" i="4"/>
  <c r="E36" i="4"/>
  <c r="D36" i="4"/>
  <c r="K35" i="4"/>
  <c r="J35" i="4"/>
  <c r="I35" i="4"/>
  <c r="H35" i="4"/>
  <c r="F35" i="4"/>
  <c r="E35" i="4"/>
  <c r="D35" i="4"/>
  <c r="K34" i="4"/>
  <c r="J34" i="4"/>
  <c r="I34" i="4"/>
  <c r="H34" i="4"/>
  <c r="F34" i="4"/>
  <c r="E34" i="4"/>
  <c r="D34" i="4"/>
  <c r="K33" i="4"/>
  <c r="J33" i="4"/>
  <c r="I33" i="4"/>
  <c r="H33" i="4"/>
  <c r="F33" i="4"/>
  <c r="E33" i="4"/>
  <c r="D33" i="4"/>
  <c r="K32" i="4"/>
  <c r="J32" i="4"/>
  <c r="I32" i="4"/>
  <c r="H32" i="4"/>
  <c r="F32" i="4"/>
  <c r="E32" i="4"/>
  <c r="D32" i="4"/>
  <c r="K31" i="4"/>
  <c r="J31" i="4"/>
  <c r="I31" i="4"/>
  <c r="H31" i="4"/>
  <c r="F31" i="4"/>
  <c r="E31" i="4"/>
  <c r="D31" i="4"/>
  <c r="K30" i="4"/>
  <c r="J30" i="4"/>
  <c r="I30" i="4"/>
  <c r="H30" i="4"/>
  <c r="F30" i="4"/>
  <c r="E30" i="4"/>
  <c r="D30" i="4"/>
  <c r="K29" i="4"/>
  <c r="J29" i="4"/>
  <c r="I29" i="4"/>
  <c r="H29" i="4"/>
  <c r="F29" i="4"/>
  <c r="E29" i="4"/>
  <c r="D29" i="4"/>
  <c r="K28" i="4"/>
  <c r="J28" i="4"/>
  <c r="I28" i="4"/>
  <c r="H28" i="4"/>
  <c r="F28" i="4"/>
  <c r="E28" i="4"/>
  <c r="D28" i="4"/>
  <c r="K27" i="4"/>
  <c r="J27" i="4"/>
  <c r="I27" i="4"/>
  <c r="H27" i="4"/>
  <c r="F27" i="4"/>
  <c r="E27" i="4"/>
  <c r="D27" i="4"/>
  <c r="K26" i="4"/>
  <c r="J26" i="4"/>
  <c r="I26" i="4"/>
  <c r="H26" i="4"/>
  <c r="F26" i="4"/>
  <c r="E26" i="4"/>
  <c r="D26" i="4"/>
  <c r="K25" i="4"/>
  <c r="J25" i="4"/>
  <c r="I25" i="4"/>
  <c r="H25" i="4"/>
  <c r="F25" i="4"/>
  <c r="E25" i="4"/>
  <c r="D25" i="4"/>
  <c r="K24" i="4"/>
  <c r="J24" i="4"/>
  <c r="I24" i="4"/>
  <c r="H24" i="4"/>
  <c r="F24" i="4"/>
  <c r="E24" i="4"/>
  <c r="D24" i="4"/>
  <c r="K23" i="4"/>
  <c r="J23" i="4"/>
  <c r="I23" i="4"/>
  <c r="H23" i="4"/>
  <c r="F23" i="4"/>
  <c r="E23" i="4"/>
  <c r="D23" i="4"/>
  <c r="K22" i="4"/>
  <c r="J22" i="4"/>
  <c r="I22" i="4"/>
  <c r="H22" i="4"/>
  <c r="F22" i="4"/>
  <c r="E22" i="4"/>
  <c r="D22" i="4"/>
  <c r="K21" i="4"/>
  <c r="J21" i="4"/>
  <c r="I21" i="4"/>
  <c r="H21" i="4"/>
  <c r="F21" i="4"/>
  <c r="E21" i="4"/>
  <c r="D21" i="4"/>
  <c r="K20" i="4"/>
  <c r="J20" i="4"/>
  <c r="I20" i="4"/>
  <c r="H20" i="4"/>
  <c r="F20" i="4"/>
  <c r="E20" i="4"/>
  <c r="D20" i="4"/>
  <c r="K19" i="4"/>
  <c r="J19" i="4"/>
  <c r="I19" i="4"/>
  <c r="H19" i="4"/>
  <c r="F19" i="4"/>
  <c r="E19" i="4"/>
  <c r="D19" i="4"/>
  <c r="K18" i="4"/>
  <c r="J18" i="4"/>
  <c r="I18" i="4"/>
  <c r="H18" i="4"/>
  <c r="F18" i="4"/>
  <c r="E18" i="4"/>
  <c r="D18" i="4"/>
  <c r="K17" i="4"/>
  <c r="J17" i="4"/>
  <c r="I17" i="4"/>
  <c r="H17" i="4"/>
  <c r="F17" i="4"/>
  <c r="E17" i="4"/>
  <c r="D17" i="4"/>
  <c r="K16" i="4"/>
  <c r="J16" i="4"/>
  <c r="I16" i="4"/>
  <c r="H16" i="4"/>
  <c r="F16" i="4"/>
  <c r="E16" i="4"/>
  <c r="D16" i="4"/>
  <c r="K15" i="4"/>
  <c r="J15" i="4"/>
  <c r="I15" i="4"/>
  <c r="H15" i="4"/>
  <c r="F15" i="4"/>
  <c r="E15" i="4"/>
  <c r="D15" i="4"/>
  <c r="K14" i="4"/>
  <c r="J14" i="4"/>
  <c r="I14" i="4"/>
  <c r="H14" i="4"/>
  <c r="F14" i="4"/>
  <c r="E14" i="4"/>
  <c r="D14" i="4"/>
  <c r="K13" i="4"/>
  <c r="J13" i="4"/>
  <c r="I13" i="4"/>
  <c r="H13" i="4"/>
  <c r="F13" i="4"/>
  <c r="E13" i="4"/>
  <c r="D13" i="4"/>
  <c r="K12" i="4"/>
  <c r="J12" i="4"/>
  <c r="I12" i="4"/>
  <c r="H12" i="4"/>
  <c r="F12" i="4"/>
  <c r="E12" i="4"/>
  <c r="D12" i="4"/>
  <c r="K11" i="4"/>
  <c r="J11" i="4"/>
  <c r="I11" i="4"/>
  <c r="H11" i="4"/>
  <c r="F11" i="4"/>
  <c r="E11" i="4"/>
  <c r="D11" i="4"/>
  <c r="K10" i="4"/>
  <c r="J10" i="4"/>
  <c r="I10" i="4"/>
  <c r="H10" i="4"/>
  <c r="F10" i="4"/>
  <c r="E10" i="4"/>
  <c r="D10" i="4"/>
  <c r="K9" i="4"/>
  <c r="J9" i="4"/>
  <c r="I9" i="4"/>
  <c r="H9" i="4"/>
  <c r="F9" i="4"/>
  <c r="E9" i="4"/>
  <c r="D9" i="4"/>
  <c r="K8" i="4"/>
  <c r="J8" i="4"/>
  <c r="I8" i="4"/>
  <c r="H8" i="4"/>
  <c r="F8" i="4"/>
  <c r="E8" i="4"/>
  <c r="D8" i="4"/>
  <c r="K7" i="4"/>
  <c r="J7" i="4"/>
  <c r="I7" i="4"/>
  <c r="H7" i="4"/>
  <c r="F7" i="4"/>
  <c r="E7" i="4"/>
  <c r="D7" i="4"/>
  <c r="K6" i="4"/>
  <c r="J6" i="4"/>
  <c r="I6" i="4"/>
  <c r="H6" i="4"/>
  <c r="F6" i="4"/>
  <c r="E6" i="4"/>
  <c r="D6" i="4"/>
  <c r="K5" i="4"/>
  <c r="J5" i="4"/>
  <c r="I5" i="4"/>
  <c r="H5" i="4"/>
  <c r="F5" i="4"/>
  <c r="E5" i="4"/>
  <c r="D5" i="4"/>
  <c r="K4" i="4"/>
  <c r="J4" i="4"/>
  <c r="I4" i="4"/>
  <c r="H4" i="4"/>
  <c r="F4" i="4"/>
  <c r="E4" i="4"/>
  <c r="D4" i="4"/>
  <c r="O54" i="3"/>
  <c r="M54" i="3"/>
  <c r="K54" i="3"/>
  <c r="F54" i="3"/>
  <c r="D54" i="3"/>
  <c r="B54" i="3"/>
  <c r="O53" i="3"/>
  <c r="M53" i="3"/>
  <c r="K53" i="3"/>
  <c r="F53" i="3"/>
  <c r="D53" i="3"/>
  <c r="B53" i="3"/>
  <c r="O52" i="3"/>
  <c r="M52" i="3"/>
  <c r="K52" i="3"/>
  <c r="F52" i="3"/>
  <c r="D52" i="3"/>
  <c r="B52" i="3"/>
  <c r="O51" i="3"/>
  <c r="M51" i="3"/>
  <c r="K51" i="3"/>
  <c r="F51" i="3"/>
  <c r="D51" i="3"/>
  <c r="B51" i="3"/>
  <c r="O50" i="3"/>
  <c r="M50" i="3"/>
  <c r="K50" i="3"/>
  <c r="F50" i="3"/>
  <c r="D50" i="3"/>
  <c r="B50" i="3"/>
  <c r="O49" i="3"/>
  <c r="M49" i="3"/>
  <c r="K49" i="3"/>
  <c r="F49" i="3"/>
  <c r="D49" i="3"/>
  <c r="B49" i="3"/>
  <c r="M48" i="3"/>
  <c r="K48" i="3"/>
  <c r="F48" i="3"/>
  <c r="F19" i="3" s="1"/>
  <c r="D48" i="3"/>
  <c r="B48" i="3"/>
  <c r="M47" i="3"/>
  <c r="K47" i="3"/>
  <c r="D47" i="3"/>
  <c r="B47" i="3"/>
  <c r="K46" i="3"/>
  <c r="Q46" i="3" s="1"/>
  <c r="B46" i="3"/>
  <c r="H46" i="3" s="1"/>
  <c r="C46" i="3" s="1"/>
  <c r="K45" i="3"/>
  <c r="Q45" i="3" s="1"/>
  <c r="B45" i="3"/>
  <c r="H45" i="3" s="1"/>
  <c r="K44" i="3"/>
  <c r="Q44" i="3" s="1"/>
  <c r="B44" i="3"/>
  <c r="H44" i="3" s="1"/>
  <c r="C44" i="3" s="1"/>
  <c r="K43" i="3"/>
  <c r="Q43" i="3" s="1"/>
  <c r="B43" i="3"/>
  <c r="H43" i="3" s="1"/>
  <c r="K42" i="3"/>
  <c r="Q42" i="3" s="1"/>
  <c r="B42" i="3"/>
  <c r="H42" i="3" s="1"/>
  <c r="K41" i="3"/>
  <c r="Q41" i="3" s="1"/>
  <c r="B41" i="3"/>
  <c r="H41" i="3" s="1"/>
  <c r="C41" i="3" s="1"/>
  <c r="K40" i="3"/>
  <c r="Q40" i="3" s="1"/>
  <c r="B40" i="3"/>
  <c r="H40" i="3" s="1"/>
  <c r="C40" i="3" s="1"/>
  <c r="K39" i="3"/>
  <c r="Q39" i="3" s="1"/>
  <c r="B39" i="3"/>
  <c r="H39" i="3" s="1"/>
  <c r="K38" i="3"/>
  <c r="Q38" i="3" s="1"/>
  <c r="B38" i="3"/>
  <c r="B37" i="3"/>
  <c r="H37" i="3" s="1"/>
  <c r="B36" i="3"/>
  <c r="H36" i="3" s="1"/>
  <c r="B35" i="3"/>
  <c r="H35" i="3" s="1"/>
  <c r="B34" i="3"/>
  <c r="H34" i="3" s="1"/>
  <c r="B33" i="3"/>
  <c r="D25" i="3"/>
  <c r="B25" i="3"/>
  <c r="D24" i="3"/>
  <c r="B24" i="3"/>
  <c r="D23" i="3"/>
  <c r="B23" i="3"/>
  <c r="D22" i="3"/>
  <c r="B22" i="3"/>
  <c r="D21" i="3"/>
  <c r="B21" i="3"/>
  <c r="D20" i="3"/>
  <c r="B20" i="3"/>
  <c r="D19" i="3"/>
  <c r="B19" i="3"/>
  <c r="D18" i="3"/>
  <c r="B18" i="3"/>
  <c r="B17" i="3"/>
  <c r="H17" i="3" s="1"/>
  <c r="C17" i="3" s="1"/>
  <c r="B16" i="3"/>
  <c r="H16" i="3" s="1"/>
  <c r="B15" i="3"/>
  <c r="H15" i="3" s="1"/>
  <c r="B14" i="3"/>
  <c r="H14" i="3" s="1"/>
  <c r="B13" i="3"/>
  <c r="H13" i="3" s="1"/>
  <c r="C13" i="3" s="1"/>
  <c r="B12" i="3"/>
  <c r="B11" i="3"/>
  <c r="H11" i="3" s="1"/>
  <c r="B10" i="3"/>
  <c r="H10" i="3" s="1"/>
  <c r="B9" i="3"/>
  <c r="H9" i="3" s="1"/>
  <c r="C9" i="3" s="1"/>
  <c r="B8" i="3"/>
  <c r="H8" i="3" s="1"/>
  <c r="B7" i="3"/>
  <c r="H7" i="3" s="1"/>
  <c r="B6" i="3"/>
  <c r="H6" i="3" s="1"/>
  <c r="B5" i="3"/>
  <c r="H5" i="3" s="1"/>
  <c r="C5" i="3" s="1"/>
  <c r="B4" i="3"/>
  <c r="H4" i="3" s="1"/>
  <c r="K26" i="2"/>
  <c r="J26" i="2"/>
  <c r="C26" i="2"/>
  <c r="B26" i="2"/>
  <c r="K25" i="2"/>
  <c r="J25" i="2"/>
  <c r="C25" i="2"/>
  <c r="B25" i="2"/>
  <c r="K24" i="2"/>
  <c r="J24" i="2"/>
  <c r="C24" i="2"/>
  <c r="B24" i="2"/>
  <c r="K23" i="2"/>
  <c r="J23" i="2"/>
  <c r="C23" i="2"/>
  <c r="B23" i="2"/>
  <c r="K22" i="2"/>
  <c r="J22" i="2"/>
  <c r="C22" i="2"/>
  <c r="B22" i="2"/>
  <c r="K21" i="2"/>
  <c r="J21" i="2"/>
  <c r="C21" i="2"/>
  <c r="B21" i="2"/>
  <c r="K20" i="2"/>
  <c r="J20" i="2"/>
  <c r="C20" i="2"/>
  <c r="B20" i="2"/>
  <c r="K19" i="2"/>
  <c r="C19" i="2"/>
  <c r="B19" i="2"/>
  <c r="J19" i="2" s="1"/>
  <c r="K18" i="2"/>
  <c r="C18" i="2"/>
  <c r="B18" i="2"/>
  <c r="J18" i="2" s="1"/>
  <c r="K17" i="2"/>
  <c r="C17" i="2"/>
  <c r="B17" i="2"/>
  <c r="J17" i="2" s="1"/>
  <c r="K16" i="2"/>
  <c r="C16" i="2"/>
  <c r="B16" i="2"/>
  <c r="J16" i="2" s="1"/>
  <c r="K15" i="2"/>
  <c r="C15" i="2"/>
  <c r="B15" i="2"/>
  <c r="J15" i="2" s="1"/>
  <c r="K14" i="2"/>
  <c r="C14" i="2"/>
  <c r="B14" i="2"/>
  <c r="J14" i="2" s="1"/>
  <c r="K13" i="2"/>
  <c r="C13" i="2"/>
  <c r="B13" i="2"/>
  <c r="J13" i="2" s="1"/>
  <c r="K12" i="2"/>
  <c r="C12" i="2"/>
  <c r="B12" i="2"/>
  <c r="J12" i="2" s="1"/>
  <c r="K11" i="2"/>
  <c r="C11" i="2"/>
  <c r="B11" i="2"/>
  <c r="J11" i="2" s="1"/>
  <c r="K10" i="2"/>
  <c r="C10" i="2"/>
  <c r="B10" i="2"/>
  <c r="J10" i="2" s="1"/>
  <c r="B9" i="2"/>
  <c r="J9" i="2" s="1"/>
  <c r="L9" i="2" s="1"/>
  <c r="B8" i="2"/>
  <c r="J8" i="2" s="1"/>
  <c r="L8" i="2" s="1"/>
  <c r="B7" i="2"/>
  <c r="J7" i="2" s="1"/>
  <c r="L7" i="2" s="1"/>
  <c r="B6" i="2"/>
  <c r="J6" i="2" s="1"/>
  <c r="L6" i="2" s="1"/>
  <c r="B5" i="2"/>
  <c r="J5" i="2" s="1"/>
  <c r="U35" i="10" l="1"/>
  <c r="K15" i="8"/>
  <c r="K63" i="8"/>
  <c r="K87" i="8"/>
  <c r="L12" i="2"/>
  <c r="O12" i="2" s="1"/>
  <c r="L16" i="2"/>
  <c r="O16" i="2" s="1"/>
  <c r="L17" i="2"/>
  <c r="O17" i="2" s="1"/>
  <c r="R9" i="10"/>
  <c r="W9" i="10"/>
  <c r="AG9" i="10"/>
  <c r="M9" i="10"/>
  <c r="H53" i="3"/>
  <c r="G53" i="3" s="1"/>
  <c r="H9" i="10"/>
  <c r="AB9" i="10"/>
  <c r="Q54" i="3"/>
  <c r="N54" i="3" s="1"/>
  <c r="P68" i="8"/>
  <c r="P92" i="8"/>
  <c r="L29" i="4"/>
  <c r="W6" i="10"/>
  <c r="W8" i="10"/>
  <c r="L5" i="4"/>
  <c r="L14" i="4"/>
  <c r="L26" i="4"/>
  <c r="L38" i="4"/>
  <c r="L34" i="6"/>
  <c r="L9" i="4"/>
  <c r="L5" i="6"/>
  <c r="K37" i="8"/>
  <c r="K49" i="8"/>
  <c r="K36" i="10"/>
  <c r="U37" i="10"/>
  <c r="K38" i="10"/>
  <c r="L50" i="4"/>
  <c r="L16" i="6"/>
  <c r="K14" i="8"/>
  <c r="K86" i="8"/>
  <c r="L18" i="6"/>
  <c r="P6" i="7"/>
  <c r="AE7" i="7"/>
  <c r="Z8" i="7"/>
  <c r="U9" i="7"/>
  <c r="P10" i="7"/>
  <c r="AJ10" i="7"/>
  <c r="Z12" i="7"/>
  <c r="U13" i="7"/>
  <c r="P14" i="7"/>
  <c r="AJ14" i="7"/>
  <c r="AE15" i="7"/>
  <c r="Z16" i="7"/>
  <c r="U17" i="7"/>
  <c r="P18" i="7"/>
  <c r="AE19" i="7"/>
  <c r="Z20" i="7"/>
  <c r="U21" i="7"/>
  <c r="P22" i="7"/>
  <c r="AJ22" i="7"/>
  <c r="AE23" i="7"/>
  <c r="Z24" i="7"/>
  <c r="U25" i="7"/>
  <c r="AJ26" i="7"/>
  <c r="AE27" i="7"/>
  <c r="Z28" i="7"/>
  <c r="U29" i="7"/>
  <c r="P30" i="7"/>
  <c r="AJ30" i="7"/>
  <c r="AE31" i="7"/>
  <c r="Z32" i="7"/>
  <c r="P34" i="7"/>
  <c r="AJ34" i="7"/>
  <c r="AE35" i="7"/>
  <c r="Z36" i="7"/>
  <c r="U37" i="7"/>
  <c r="P38" i="7"/>
  <c r="AJ38" i="7"/>
  <c r="AE39" i="7"/>
  <c r="U41" i="7"/>
  <c r="P42" i="7"/>
  <c r="AJ42" i="7"/>
  <c r="AE43" i="7"/>
  <c r="Z44" i="7"/>
  <c r="U45" i="7"/>
  <c r="P46" i="7"/>
  <c r="AJ46" i="7"/>
  <c r="Z48" i="7"/>
  <c r="P52" i="8"/>
  <c r="L37" i="4"/>
  <c r="K57" i="8"/>
  <c r="K93" i="8"/>
  <c r="L8" i="4"/>
  <c r="P48" i="8"/>
  <c r="P84" i="8"/>
  <c r="U31" i="10"/>
  <c r="L20" i="4"/>
  <c r="L26" i="2"/>
  <c r="O26" i="2" s="1"/>
  <c r="F21" i="3"/>
  <c r="F23" i="3"/>
  <c r="H23" i="3" s="1"/>
  <c r="L11" i="6"/>
  <c r="P11" i="8"/>
  <c r="P35" i="8"/>
  <c r="K43" i="8"/>
  <c r="L11" i="4"/>
  <c r="P16" i="8"/>
  <c r="P53" i="8"/>
  <c r="P89" i="8"/>
  <c r="K71" i="8"/>
  <c r="K83" i="8"/>
  <c r="P88" i="8"/>
  <c r="O53" i="7"/>
  <c r="P49" i="8"/>
  <c r="C39" i="3"/>
  <c r="T53" i="7"/>
  <c r="L33" i="10"/>
  <c r="AG6" i="10"/>
  <c r="Y67" i="10"/>
  <c r="AB11" i="10"/>
  <c r="AF67" i="10"/>
  <c r="AG67" i="10" s="1"/>
  <c r="F31" i="10"/>
  <c r="F39" i="10"/>
  <c r="AA35" i="10"/>
  <c r="AD37" i="10"/>
  <c r="G36" i="10"/>
  <c r="AA36" i="10"/>
  <c r="G38" i="10"/>
  <c r="K31" i="10"/>
  <c r="K33" i="10"/>
  <c r="AE35" i="10"/>
  <c r="U36" i="10"/>
  <c r="K37" i="10"/>
  <c r="AE37" i="10"/>
  <c r="U38" i="10"/>
  <c r="AE39" i="10"/>
  <c r="J34" i="10"/>
  <c r="T35" i="10"/>
  <c r="AD36" i="10"/>
  <c r="T37" i="10"/>
  <c r="W13" i="10"/>
  <c r="J37" i="10"/>
  <c r="AB10" i="10"/>
  <c r="R11" i="10"/>
  <c r="H12" i="10"/>
  <c r="L31" i="10"/>
  <c r="V32" i="10"/>
  <c r="M23" i="10"/>
  <c r="M25" i="10"/>
  <c r="AG25" i="10"/>
  <c r="AA67" i="10"/>
  <c r="AB67" i="10" s="1"/>
  <c r="O33" i="10"/>
  <c r="AF35" i="10"/>
  <c r="L37" i="10"/>
  <c r="AF37" i="10"/>
  <c r="AF39" i="10"/>
  <c r="F32" i="10"/>
  <c r="Y34" i="10"/>
  <c r="AG54" i="10"/>
  <c r="G34" i="10"/>
  <c r="Z34" i="10"/>
  <c r="P35" i="10"/>
  <c r="O38" i="10"/>
  <c r="T14" i="10"/>
  <c r="F33" i="10"/>
  <c r="AB22" i="10"/>
  <c r="AA31" i="10"/>
  <c r="G35" i="10"/>
  <c r="AG65" i="10"/>
  <c r="M18" i="10"/>
  <c r="AG18" i="10"/>
  <c r="W19" i="10"/>
  <c r="W32" i="10" s="1"/>
  <c r="H7" i="10"/>
  <c r="AF34" i="10"/>
  <c r="V35" i="10"/>
  <c r="L36" i="10"/>
  <c r="L38" i="10"/>
  <c r="K44" i="8"/>
  <c r="K81" i="8"/>
  <c r="P7" i="8"/>
  <c r="W11" i="10"/>
  <c r="K27" i="2"/>
  <c r="AD31" i="10"/>
  <c r="Z35" i="10"/>
  <c r="Q50" i="3"/>
  <c r="N50" i="3" s="1"/>
  <c r="L27" i="4"/>
  <c r="L32" i="4"/>
  <c r="L47" i="4"/>
  <c r="L42" i="6"/>
  <c r="L47" i="6"/>
  <c r="U49" i="7"/>
  <c r="P50" i="7"/>
  <c r="AJ50" i="7"/>
  <c r="AE51" i="7"/>
  <c r="Z52" i="7"/>
  <c r="P18" i="8"/>
  <c r="P30" i="8"/>
  <c r="P40" i="8"/>
  <c r="K73" i="8"/>
  <c r="K85" i="8"/>
  <c r="AE31" i="10"/>
  <c r="U32" i="10"/>
  <c r="Q34" i="10"/>
  <c r="F35" i="10"/>
  <c r="P36" i="10"/>
  <c r="F37" i="10"/>
  <c r="Y39" i="10"/>
  <c r="U27" i="10"/>
  <c r="AG22" i="10"/>
  <c r="T36" i="10"/>
  <c r="M24" i="10"/>
  <c r="AG24" i="10"/>
  <c r="T38" i="10"/>
  <c r="J39" i="10"/>
  <c r="AG26" i="10"/>
  <c r="C34" i="3"/>
  <c r="L44" i="4"/>
  <c r="F13" i="6"/>
  <c r="K24" i="8"/>
  <c r="P28" i="8"/>
  <c r="P64" i="8"/>
  <c r="P66" i="8"/>
  <c r="P76" i="8"/>
  <c r="J33" i="10"/>
  <c r="AG7" i="10"/>
  <c r="AA37" i="10"/>
  <c r="H13" i="10"/>
  <c r="R18" i="10"/>
  <c r="E32" i="10"/>
  <c r="L27" i="10"/>
  <c r="V34" i="10"/>
  <c r="J26" i="6"/>
  <c r="P55" i="8"/>
  <c r="P79" i="8"/>
  <c r="Z33" i="10"/>
  <c r="H24" i="10"/>
  <c r="P17" i="8"/>
  <c r="P26" i="8"/>
  <c r="W10" i="10"/>
  <c r="W12" i="10"/>
  <c r="M13" i="10"/>
  <c r="AB19" i="10"/>
  <c r="R20" i="10"/>
  <c r="E34" i="10"/>
  <c r="L10" i="2"/>
  <c r="O10" i="2" s="1"/>
  <c r="L14" i="2"/>
  <c r="O14" i="2" s="1"/>
  <c r="L21" i="2"/>
  <c r="O21" i="2" s="1"/>
  <c r="L24" i="2"/>
  <c r="O24" i="2" s="1"/>
  <c r="C36" i="3"/>
  <c r="L19" i="4"/>
  <c r="G8" i="5"/>
  <c r="L22" i="6"/>
  <c r="L28" i="6"/>
  <c r="K11" i="8"/>
  <c r="P62" i="8"/>
  <c r="P63" i="8"/>
  <c r="K34" i="8"/>
  <c r="H8" i="10"/>
  <c r="K33" i="8"/>
  <c r="P34" i="8"/>
  <c r="K70" i="8"/>
  <c r="P71" i="8"/>
  <c r="K79" i="8"/>
  <c r="P83" i="8"/>
  <c r="V14" i="10"/>
  <c r="Q33" i="10"/>
  <c r="F36" i="10"/>
  <c r="Z36" i="10"/>
  <c r="P37" i="10"/>
  <c r="F38" i="10"/>
  <c r="P39" i="10"/>
  <c r="M55" i="3"/>
  <c r="H50" i="3"/>
  <c r="C50" i="3" s="1"/>
  <c r="H52" i="3"/>
  <c r="C52" i="3" s="1"/>
  <c r="L33" i="4"/>
  <c r="M8" i="5"/>
  <c r="S10" i="5"/>
  <c r="G12" i="5"/>
  <c r="Y12" i="5"/>
  <c r="M14" i="5"/>
  <c r="G15" i="5"/>
  <c r="Y15" i="5"/>
  <c r="S16" i="5"/>
  <c r="G18" i="5"/>
  <c r="M20" i="5"/>
  <c r="G21" i="5"/>
  <c r="Y21" i="5"/>
  <c r="S22" i="5"/>
  <c r="Y27" i="5"/>
  <c r="G36" i="5"/>
  <c r="M38" i="5"/>
  <c r="Y39" i="5"/>
  <c r="S40" i="5"/>
  <c r="G42" i="5"/>
  <c r="Y42" i="5"/>
  <c r="M44" i="5"/>
  <c r="S46" i="5"/>
  <c r="G48" i="5"/>
  <c r="M50" i="5"/>
  <c r="L6" i="6"/>
  <c r="L8" i="6"/>
  <c r="L35" i="6"/>
  <c r="L46" i="6"/>
  <c r="P21" i="8"/>
  <c r="K29" i="8"/>
  <c r="K69" i="8"/>
  <c r="P70" i="8"/>
  <c r="W5" i="10"/>
  <c r="L32" i="10"/>
  <c r="AE32" i="10"/>
  <c r="W7" i="10"/>
  <c r="Q35" i="10"/>
  <c r="H10" i="10"/>
  <c r="AA38" i="10"/>
  <c r="E31" i="10"/>
  <c r="V33" i="10"/>
  <c r="U39" i="10"/>
  <c r="F34" i="10"/>
  <c r="L18" i="4"/>
  <c r="L23" i="4"/>
  <c r="L27" i="6"/>
  <c r="P20" i="8"/>
  <c r="K28" i="8"/>
  <c r="P57" i="8"/>
  <c r="K65" i="8"/>
  <c r="P69" i="8"/>
  <c r="U33" i="10"/>
  <c r="AG12" i="10"/>
  <c r="F27" i="10"/>
  <c r="E33" i="10"/>
  <c r="R21" i="10"/>
  <c r="V39" i="10"/>
  <c r="K30" i="8"/>
  <c r="I37" i="6"/>
  <c r="C45" i="3"/>
  <c r="K26" i="6"/>
  <c r="J37" i="6"/>
  <c r="K66" i="8"/>
  <c r="L13" i="2"/>
  <c r="N13" i="2" s="1"/>
  <c r="L19" i="2"/>
  <c r="O19" i="2" s="1"/>
  <c r="L39" i="4"/>
  <c r="B55" i="3"/>
  <c r="C42" i="3"/>
  <c r="L21" i="4"/>
  <c r="M24" i="5"/>
  <c r="M27" i="5"/>
  <c r="M42" i="5"/>
  <c r="E13" i="6"/>
  <c r="L7" i="6"/>
  <c r="K54" i="6"/>
  <c r="J97" i="8"/>
  <c r="K51" i="8"/>
  <c r="P56" i="8"/>
  <c r="K64" i="8"/>
  <c r="H38" i="3"/>
  <c r="C38" i="3" s="1"/>
  <c r="L22" i="2"/>
  <c r="O22" i="2" s="1"/>
  <c r="Q52" i="3"/>
  <c r="L52" i="3" s="1"/>
  <c r="E51" i="4"/>
  <c r="L36" i="4"/>
  <c r="L41" i="4"/>
  <c r="L46" i="4"/>
  <c r="G22" i="5"/>
  <c r="Y49" i="5"/>
  <c r="M51" i="5"/>
  <c r="D37" i="6"/>
  <c r="L31" i="6"/>
  <c r="L36" i="6"/>
  <c r="AG53" i="7"/>
  <c r="L97" i="8"/>
  <c r="P4" i="8"/>
  <c r="P43" i="8"/>
  <c r="K50" i="8"/>
  <c r="P93" i="8"/>
  <c r="Z60" i="9"/>
  <c r="AJ62" i="9"/>
  <c r="AE63" i="9"/>
  <c r="U65" i="9"/>
  <c r="P66" i="9"/>
  <c r="AJ66" i="9"/>
  <c r="F14" i="10"/>
  <c r="H5" i="10"/>
  <c r="O32" i="10"/>
  <c r="R13" i="10"/>
  <c r="K95" i="8"/>
  <c r="J51" i="4"/>
  <c r="K80" i="8"/>
  <c r="K82" i="8"/>
  <c r="H13" i="6"/>
  <c r="K37" i="6"/>
  <c r="G14" i="10"/>
  <c r="G31" i="10"/>
  <c r="M10" i="10"/>
  <c r="J36" i="10"/>
  <c r="K35" i="10"/>
  <c r="C43" i="3"/>
  <c r="L28" i="4"/>
  <c r="F37" i="6"/>
  <c r="P42" i="8"/>
  <c r="T39" i="10"/>
  <c r="W26" i="10"/>
  <c r="F51" i="4"/>
  <c r="L11" i="2"/>
  <c r="O11" i="2" s="1"/>
  <c r="L20" i="2"/>
  <c r="O20" i="2" s="1"/>
  <c r="F20" i="3"/>
  <c r="H20" i="3" s="1"/>
  <c r="H51" i="3"/>
  <c r="G51" i="3" s="1"/>
  <c r="L10" i="4"/>
  <c r="P27" i="8"/>
  <c r="P29" i="8"/>
  <c r="K36" i="8"/>
  <c r="W20" i="10"/>
  <c r="W22" i="10"/>
  <c r="AJ53" i="9"/>
  <c r="G39" i="10"/>
  <c r="I51" i="4"/>
  <c r="P85" i="8"/>
  <c r="F97" i="8"/>
  <c r="L15" i="4"/>
  <c r="L25" i="4"/>
  <c r="D26" i="6"/>
  <c r="L20" i="6"/>
  <c r="K9" i="8"/>
  <c r="P12" i="8"/>
  <c r="P13" i="8"/>
  <c r="K21" i="8"/>
  <c r="K23" i="8"/>
  <c r="K60" i="8"/>
  <c r="H11" i="10"/>
  <c r="E35" i="10"/>
  <c r="H22" i="10"/>
  <c r="L23" i="2"/>
  <c r="O23" i="2" s="1"/>
  <c r="Q49" i="3"/>
  <c r="L49" i="3" s="1"/>
  <c r="F24" i="3"/>
  <c r="L7" i="4"/>
  <c r="L35" i="4"/>
  <c r="L45" i="4"/>
  <c r="G6" i="5"/>
  <c r="D13" i="6"/>
  <c r="D54" i="6"/>
  <c r="D97" i="8"/>
  <c r="K7" i="8"/>
  <c r="K8" i="8"/>
  <c r="K10" i="8"/>
  <c r="K45" i="8"/>
  <c r="K47" i="8"/>
  <c r="R5" i="10"/>
  <c r="L15" i="2"/>
  <c r="O15" i="2" s="1"/>
  <c r="D26" i="3"/>
  <c r="Q47" i="3"/>
  <c r="N47" i="3" s="1"/>
  <c r="O55" i="3"/>
  <c r="L12" i="4"/>
  <c r="L17" i="4"/>
  <c r="L41" i="6"/>
  <c r="L48" i="6"/>
  <c r="L53" i="6"/>
  <c r="Z6" i="7"/>
  <c r="U7" i="7"/>
  <c r="AJ8" i="7"/>
  <c r="AE9" i="7"/>
  <c r="Z10" i="7"/>
  <c r="U11" i="7"/>
  <c r="P12" i="7"/>
  <c r="AJ12" i="7"/>
  <c r="AE13" i="7"/>
  <c r="Z14" i="7"/>
  <c r="P16" i="7"/>
  <c r="AJ16" i="7"/>
  <c r="AE17" i="7"/>
  <c r="Z18" i="7"/>
  <c r="U19" i="7"/>
  <c r="P20" i="7"/>
  <c r="AJ20" i="7"/>
  <c r="AE21" i="7"/>
  <c r="U23" i="7"/>
  <c r="P24" i="7"/>
  <c r="AJ24" i="7"/>
  <c r="AE25" i="7"/>
  <c r="Z26" i="7"/>
  <c r="U27" i="7"/>
  <c r="P28" i="7"/>
  <c r="AJ28" i="7"/>
  <c r="Z30" i="7"/>
  <c r="U31" i="7"/>
  <c r="P32" i="7"/>
  <c r="AJ32" i="7"/>
  <c r="AE33" i="7"/>
  <c r="Z34" i="7"/>
  <c r="U35" i="7"/>
  <c r="P36" i="7"/>
  <c r="AE37" i="7"/>
  <c r="Z38" i="7"/>
  <c r="U39" i="7"/>
  <c r="P40" i="7"/>
  <c r="AJ40" i="7"/>
  <c r="AE41" i="7"/>
  <c r="Z42" i="7"/>
  <c r="U43" i="7"/>
  <c r="AJ44" i="7"/>
  <c r="AE45" i="7"/>
  <c r="Z46" i="7"/>
  <c r="U47" i="7"/>
  <c r="P48" i="7"/>
  <c r="AJ48" i="7"/>
  <c r="AE49" i="7"/>
  <c r="Z50" i="7"/>
  <c r="P52" i="7"/>
  <c r="AJ52" i="7"/>
  <c r="K96" i="8"/>
  <c r="P31" i="10"/>
  <c r="E14" i="10"/>
  <c r="H6" i="10"/>
  <c r="U34" i="10"/>
  <c r="Q36" i="10"/>
  <c r="G37" i="10"/>
  <c r="AB26" i="10"/>
  <c r="L43" i="4"/>
  <c r="G5" i="5"/>
  <c r="Y5" i="5"/>
  <c r="M19" i="5"/>
  <c r="G20" i="5"/>
  <c r="S21" i="5"/>
  <c r="Y23" i="5"/>
  <c r="M25" i="5"/>
  <c r="G26" i="5"/>
  <c r="S27" i="5"/>
  <c r="M28" i="5"/>
  <c r="Y29" i="5"/>
  <c r="G32" i="5"/>
  <c r="M43" i="5"/>
  <c r="G44" i="5"/>
  <c r="S45" i="5"/>
  <c r="Y47" i="5"/>
  <c r="M49" i="5"/>
  <c r="G50" i="5"/>
  <c r="S51" i="5"/>
  <c r="I13" i="6"/>
  <c r="L12" i="6"/>
  <c r="L25" i="6"/>
  <c r="L32" i="6"/>
  <c r="E54" i="6"/>
  <c r="P8" i="7"/>
  <c r="U15" i="7"/>
  <c r="Z22" i="7"/>
  <c r="AE29" i="7"/>
  <c r="AJ36" i="7"/>
  <c r="P44" i="7"/>
  <c r="U51" i="7"/>
  <c r="K4" i="8"/>
  <c r="K5" i="8"/>
  <c r="K6" i="8"/>
  <c r="P10" i="8"/>
  <c r="K19" i="8"/>
  <c r="K20" i="8"/>
  <c r="P24" i="8"/>
  <c r="P25" i="8"/>
  <c r="P38" i="8"/>
  <c r="P39" i="8"/>
  <c r="K62" i="8"/>
  <c r="K76" i="8"/>
  <c r="K77" i="8"/>
  <c r="K78" i="8"/>
  <c r="P82" i="8"/>
  <c r="K91" i="8"/>
  <c r="K92" i="8"/>
  <c r="P96" i="8"/>
  <c r="Y32" i="10"/>
  <c r="L14" i="10"/>
  <c r="AE33" i="10"/>
  <c r="Q37" i="10"/>
  <c r="T32" i="10"/>
  <c r="G33" i="10"/>
  <c r="V37" i="10"/>
  <c r="L30" i="4"/>
  <c r="L48" i="4"/>
  <c r="G17" i="5"/>
  <c r="Y17" i="5"/>
  <c r="J13" i="6"/>
  <c r="L23" i="6"/>
  <c r="I54" i="6"/>
  <c r="L45" i="6"/>
  <c r="L50" i="6"/>
  <c r="Z7" i="7"/>
  <c r="U8" i="7"/>
  <c r="P9" i="7"/>
  <c r="AJ9" i="7"/>
  <c r="U12" i="7"/>
  <c r="AB53" i="7"/>
  <c r="Z15" i="7"/>
  <c r="U16" i="7"/>
  <c r="P17" i="7"/>
  <c r="Z19" i="7"/>
  <c r="AJ21" i="7"/>
  <c r="AE22" i="7"/>
  <c r="Z23" i="7"/>
  <c r="U24" i="7"/>
  <c r="AJ25" i="7"/>
  <c r="AE26" i="7"/>
  <c r="U28" i="7"/>
  <c r="P29" i="7"/>
  <c r="AJ29" i="7"/>
  <c r="AE30" i="7"/>
  <c r="Z31" i="7"/>
  <c r="P33" i="7"/>
  <c r="AJ33" i="7"/>
  <c r="Z35" i="7"/>
  <c r="U36" i="7"/>
  <c r="P37" i="7"/>
  <c r="AJ37" i="7"/>
  <c r="AE38" i="7"/>
  <c r="U40" i="7"/>
  <c r="P41" i="7"/>
  <c r="AE42" i="7"/>
  <c r="Z43" i="7"/>
  <c r="U44" i="7"/>
  <c r="P45" i="7"/>
  <c r="AJ45" i="7"/>
  <c r="Z47" i="7"/>
  <c r="U48" i="7"/>
  <c r="AJ49" i="7"/>
  <c r="AE50" i="7"/>
  <c r="Z51" i="7"/>
  <c r="U52" i="7"/>
  <c r="P8" i="8"/>
  <c r="P9" i="8"/>
  <c r="E97" i="8"/>
  <c r="K22" i="8"/>
  <c r="P23" i="8"/>
  <c r="K35" i="8"/>
  <c r="P41" i="8"/>
  <c r="K48" i="8"/>
  <c r="P54" i="8"/>
  <c r="K61" i="8"/>
  <c r="P67" i="8"/>
  <c r="K75" i="8"/>
  <c r="P80" i="8"/>
  <c r="P81" i="8"/>
  <c r="K94" i="8"/>
  <c r="P95" i="8"/>
  <c r="U14" i="10"/>
  <c r="Z32" i="10"/>
  <c r="R7" i="10"/>
  <c r="AF33" i="10"/>
  <c r="AG13" i="10"/>
  <c r="AB20" i="10"/>
  <c r="R23" i="10"/>
  <c r="E37" i="10"/>
  <c r="AB24" i="10"/>
  <c r="E39" i="10"/>
  <c r="J31" i="10"/>
  <c r="H51" i="4"/>
  <c r="D51" i="4"/>
  <c r="L22" i="4"/>
  <c r="L40" i="4"/>
  <c r="Y41" i="5"/>
  <c r="K13" i="6"/>
  <c r="L9" i="6"/>
  <c r="H26" i="6"/>
  <c r="E37" i="6"/>
  <c r="L29" i="6"/>
  <c r="J54" i="6"/>
  <c r="L43" i="6"/>
  <c r="AC53" i="7"/>
  <c r="K16" i="8"/>
  <c r="K17" i="8"/>
  <c r="K18" i="8"/>
  <c r="P22" i="8"/>
  <c r="K31" i="8"/>
  <c r="K32" i="8"/>
  <c r="P36" i="8"/>
  <c r="P37" i="8"/>
  <c r="P50" i="8"/>
  <c r="P51" i="8"/>
  <c r="K74" i="8"/>
  <c r="K88" i="8"/>
  <c r="K89" i="8"/>
  <c r="K90" i="8"/>
  <c r="P94" i="8"/>
  <c r="P33" i="10"/>
  <c r="J35" i="10"/>
  <c r="AF36" i="10"/>
  <c r="AF27" i="10"/>
  <c r="M20" i="10"/>
  <c r="AG20" i="10"/>
  <c r="T34" i="10"/>
  <c r="Y35" i="10"/>
  <c r="L52" i="6"/>
  <c r="G97" i="8"/>
  <c r="P19" i="8"/>
  <c r="K27" i="8"/>
  <c r="P32" i="8"/>
  <c r="P33" i="8"/>
  <c r="K46" i="8"/>
  <c r="P47" i="8"/>
  <c r="K59" i="8"/>
  <c r="K72" i="8"/>
  <c r="P78" i="8"/>
  <c r="P91" i="8"/>
  <c r="AF32" i="10"/>
  <c r="AE38" i="10"/>
  <c r="Q39" i="10"/>
  <c r="Q27" i="10"/>
  <c r="G32" i="10"/>
  <c r="L35" i="10"/>
  <c r="K39" i="10"/>
  <c r="K51" i="4"/>
  <c r="L6" i="4"/>
  <c r="L24" i="4"/>
  <c r="L42" i="4"/>
  <c r="S34" i="5"/>
  <c r="E26" i="6"/>
  <c r="L24" i="6"/>
  <c r="L33" i="6"/>
  <c r="L40" i="6"/>
  <c r="N53" i="7"/>
  <c r="AH53" i="7"/>
  <c r="M97" i="8"/>
  <c r="P6" i="8"/>
  <c r="P65" i="8"/>
  <c r="L18" i="2"/>
  <c r="N18" i="2" s="1"/>
  <c r="L25" i="2"/>
  <c r="O25" i="2" s="1"/>
  <c r="Q48" i="3"/>
  <c r="P48" i="3" s="1"/>
  <c r="L16" i="4"/>
  <c r="L34" i="4"/>
  <c r="F26" i="6"/>
  <c r="L19" i="6"/>
  <c r="F54" i="6"/>
  <c r="AE11" i="7"/>
  <c r="AJ18" i="7"/>
  <c r="P26" i="7"/>
  <c r="U33" i="7"/>
  <c r="Z40" i="7"/>
  <c r="AE47" i="7"/>
  <c r="N97" i="8"/>
  <c r="K26" i="8"/>
  <c r="K40" i="8"/>
  <c r="K41" i="8"/>
  <c r="K42" i="8"/>
  <c r="P46" i="8"/>
  <c r="K55" i="8"/>
  <c r="K56" i="8"/>
  <c r="P60" i="8"/>
  <c r="P61" i="8"/>
  <c r="P74" i="8"/>
  <c r="P75" i="8"/>
  <c r="AB8" i="10"/>
  <c r="Z37" i="10"/>
  <c r="AF38" i="10"/>
  <c r="T31" i="10"/>
  <c r="M19" i="10"/>
  <c r="AB21" i="10"/>
  <c r="R22" i="10"/>
  <c r="V38" i="10"/>
  <c r="L39" i="10"/>
  <c r="S5" i="5"/>
  <c r="G7" i="5"/>
  <c r="L10" i="6"/>
  <c r="L17" i="6"/>
  <c r="L30" i="6"/>
  <c r="L39" i="6"/>
  <c r="L44" i="6"/>
  <c r="L51" i="6"/>
  <c r="R53" i="7"/>
  <c r="AE8" i="7"/>
  <c r="P11" i="7"/>
  <c r="AJ11" i="7"/>
  <c r="AE12" i="7"/>
  <c r="Z13" i="7"/>
  <c r="AJ15" i="7"/>
  <c r="U18" i="7"/>
  <c r="P19" i="7"/>
  <c r="AJ19" i="7"/>
  <c r="AE20" i="7"/>
  <c r="P23" i="7"/>
  <c r="Z25" i="7"/>
  <c r="U26" i="7"/>
  <c r="P27" i="7"/>
  <c r="AJ27" i="7"/>
  <c r="Z29" i="7"/>
  <c r="U30" i="7"/>
  <c r="AJ31" i="7"/>
  <c r="AE32" i="7"/>
  <c r="Z33" i="7"/>
  <c r="U34" i="7"/>
  <c r="P35" i="7"/>
  <c r="AE36" i="7"/>
  <c r="Z37" i="7"/>
  <c r="P39" i="7"/>
  <c r="AJ39" i="7"/>
  <c r="AE40" i="7"/>
  <c r="Z41" i="7"/>
  <c r="U42" i="7"/>
  <c r="AJ43" i="7"/>
  <c r="AE44" i="7"/>
  <c r="U46" i="7"/>
  <c r="P47" i="7"/>
  <c r="AJ47" i="7"/>
  <c r="AE48" i="7"/>
  <c r="Z49" i="7"/>
  <c r="P51" i="7"/>
  <c r="AJ51" i="7"/>
  <c r="O97" i="8"/>
  <c r="P5" i="8"/>
  <c r="K12" i="8"/>
  <c r="K25" i="8"/>
  <c r="P31" i="8"/>
  <c r="K39" i="8"/>
  <c r="P44" i="8"/>
  <c r="P45" i="8"/>
  <c r="K58" i="8"/>
  <c r="P59" i="8"/>
  <c r="P77" i="8"/>
  <c r="K84" i="8"/>
  <c r="P90" i="8"/>
  <c r="Q32" i="10"/>
  <c r="K34" i="10"/>
  <c r="AG8" i="10"/>
  <c r="M11" i="10"/>
  <c r="K27" i="10"/>
  <c r="AG19" i="10"/>
  <c r="AG32" i="10" s="1"/>
  <c r="T33" i="10"/>
  <c r="H21" i="10"/>
  <c r="E36" i="10"/>
  <c r="AB23" i="10"/>
  <c r="R24" i="10"/>
  <c r="E38" i="10"/>
  <c r="AB25" i="10"/>
  <c r="R26" i="10"/>
  <c r="L13" i="4"/>
  <c r="L31" i="4"/>
  <c r="L49" i="4"/>
  <c r="S8" i="5"/>
  <c r="M9" i="5"/>
  <c r="Y10" i="5"/>
  <c r="G13" i="5"/>
  <c r="S14" i="5"/>
  <c r="M15" i="5"/>
  <c r="G19" i="5"/>
  <c r="Y28" i="5"/>
  <c r="G31" i="5"/>
  <c r="S32" i="5"/>
  <c r="M33" i="5"/>
  <c r="Y34" i="5"/>
  <c r="S35" i="5"/>
  <c r="G37" i="5"/>
  <c r="M39" i="5"/>
  <c r="Y40" i="5"/>
  <c r="G43" i="5"/>
  <c r="I26" i="6"/>
  <c r="L21" i="6"/>
  <c r="L49" i="6"/>
  <c r="S53" i="7"/>
  <c r="P14" i="8"/>
  <c r="P15" i="8"/>
  <c r="K38" i="8"/>
  <c r="K52" i="8"/>
  <c r="K53" i="8"/>
  <c r="K54" i="8"/>
  <c r="P58" i="8"/>
  <c r="K67" i="8"/>
  <c r="K68" i="8"/>
  <c r="P72" i="8"/>
  <c r="P73" i="8"/>
  <c r="P86" i="8"/>
  <c r="P87" i="8"/>
  <c r="Y33" i="10"/>
  <c r="L34" i="10"/>
  <c r="AE34" i="10"/>
  <c r="Q38" i="10"/>
  <c r="M21" i="10"/>
  <c r="AG21" i="10"/>
  <c r="AE53" i="9"/>
  <c r="Y30" i="5"/>
  <c r="S18" i="5"/>
  <c r="Y20" i="5"/>
  <c r="M35" i="5"/>
  <c r="S37" i="5"/>
  <c r="M30" i="5"/>
  <c r="Y50" i="5"/>
  <c r="G23" i="5"/>
  <c r="S29" i="5"/>
  <c r="Y31" i="5"/>
  <c r="Y36" i="5"/>
  <c r="G39" i="5"/>
  <c r="G29" i="5"/>
  <c r="M36" i="5"/>
  <c r="M12" i="5"/>
  <c r="Y16" i="5"/>
  <c r="Y18" i="5"/>
  <c r="M26" i="5"/>
  <c r="S33" i="5"/>
  <c r="Y37" i="5"/>
  <c r="S49" i="5"/>
  <c r="Y51" i="5"/>
  <c r="Y25" i="5"/>
  <c r="M6" i="5"/>
  <c r="M22" i="5"/>
  <c r="W52" i="5"/>
  <c r="M40" i="5"/>
  <c r="S23" i="5"/>
  <c r="Y6" i="5"/>
  <c r="S9" i="5"/>
  <c r="M10" i="5"/>
  <c r="S11" i="5"/>
  <c r="G16" i="5"/>
  <c r="S20" i="5"/>
  <c r="M23" i="5"/>
  <c r="S28" i="5"/>
  <c r="G35" i="5"/>
  <c r="Y35" i="5"/>
  <c r="M37" i="5"/>
  <c r="G38" i="5"/>
  <c r="S41" i="5"/>
  <c r="S44" i="5"/>
  <c r="M45" i="5"/>
  <c r="Y48" i="5"/>
  <c r="G51" i="5"/>
  <c r="M16" i="5"/>
  <c r="Y44" i="5"/>
  <c r="M17" i="5"/>
  <c r="S43" i="5"/>
  <c r="Y13" i="5"/>
  <c r="G40" i="5"/>
  <c r="M47" i="5"/>
  <c r="S6" i="5"/>
  <c r="Y11" i="5"/>
  <c r="M13" i="5"/>
  <c r="G14" i="5"/>
  <c r="S17" i="5"/>
  <c r="M21" i="5"/>
  <c r="Y24" i="5"/>
  <c r="G27" i="5"/>
  <c r="G30" i="5"/>
  <c r="M34" i="5"/>
  <c r="Y38" i="5"/>
  <c r="S39" i="5"/>
  <c r="Y43" i="5"/>
  <c r="Y46" i="5"/>
  <c r="G49" i="5"/>
  <c r="S50" i="5"/>
  <c r="S7" i="5"/>
  <c r="S42" i="5"/>
  <c r="S47" i="5"/>
  <c r="L52" i="5"/>
  <c r="G28" i="5"/>
  <c r="G33" i="5"/>
  <c r="S13" i="5"/>
  <c r="M11" i="5"/>
  <c r="Y26" i="5"/>
  <c r="M46" i="5"/>
  <c r="S19" i="5"/>
  <c r="S24" i="5"/>
  <c r="S30" i="5"/>
  <c r="G45" i="5"/>
  <c r="Y14" i="5"/>
  <c r="S15" i="5"/>
  <c r="Y22" i="5"/>
  <c r="G25" i="5"/>
  <c r="S26" i="5"/>
  <c r="M29" i="5"/>
  <c r="S31" i="5"/>
  <c r="M32" i="5"/>
  <c r="Y33" i="5"/>
  <c r="S36" i="5"/>
  <c r="G41" i="5"/>
  <c r="G46" i="5"/>
  <c r="M48" i="5"/>
  <c r="P54" i="9"/>
  <c r="AE55" i="9"/>
  <c r="J72" i="9"/>
  <c r="U6" i="9"/>
  <c r="AJ7" i="9"/>
  <c r="AE8" i="9"/>
  <c r="Z9" i="9"/>
  <c r="U10" i="9"/>
  <c r="P11" i="9"/>
  <c r="Z13" i="9"/>
  <c r="U14" i="9"/>
  <c r="AJ15" i="9"/>
  <c r="AE16" i="9"/>
  <c r="Z17" i="9"/>
  <c r="P19" i="9"/>
  <c r="AJ19" i="9"/>
  <c r="AE20" i="9"/>
  <c r="AE24" i="9"/>
  <c r="Z25" i="9"/>
  <c r="U26" i="9"/>
  <c r="P27" i="9"/>
  <c r="AJ27" i="9"/>
  <c r="Z37" i="9"/>
  <c r="P39" i="9"/>
  <c r="AJ39" i="9"/>
  <c r="AE40" i="9"/>
  <c r="Z41" i="9"/>
  <c r="P43" i="9"/>
  <c r="AJ43" i="9"/>
  <c r="AE44" i="9"/>
  <c r="Z45" i="9"/>
  <c r="AE46" i="9"/>
  <c r="Z47" i="9"/>
  <c r="P49" i="9"/>
  <c r="H72" i="9"/>
  <c r="P8" i="9"/>
  <c r="AJ8" i="9"/>
  <c r="Z10" i="9"/>
  <c r="AE21" i="9"/>
  <c r="U23" i="9"/>
  <c r="P24" i="9"/>
  <c r="AJ24" i="9"/>
  <c r="U27" i="9"/>
  <c r="P28" i="9"/>
  <c r="AJ28" i="9"/>
  <c r="AE29" i="9"/>
  <c r="Z30" i="9"/>
  <c r="U31" i="9"/>
  <c r="P32" i="9"/>
  <c r="AJ32" i="9"/>
  <c r="AE33" i="9"/>
  <c r="U35" i="9"/>
  <c r="P36" i="9"/>
  <c r="AJ36" i="9"/>
  <c r="AE37" i="9"/>
  <c r="AJ38" i="9"/>
  <c r="U39" i="9"/>
  <c r="P40" i="9"/>
  <c r="AJ40" i="9"/>
  <c r="P44" i="9"/>
  <c r="AE45" i="9"/>
  <c r="P46" i="9"/>
  <c r="AJ46" i="9"/>
  <c r="U51" i="9"/>
  <c r="P52" i="9"/>
  <c r="AJ52" i="9"/>
  <c r="U54" i="9"/>
  <c r="P55" i="9"/>
  <c r="AJ55" i="9"/>
  <c r="P63" i="9"/>
  <c r="AE64" i="9"/>
  <c r="Z65" i="9"/>
  <c r="U66" i="9"/>
  <c r="P67" i="9"/>
  <c r="AJ67" i="9"/>
  <c r="AE68" i="9"/>
  <c r="Z69" i="9"/>
  <c r="U70" i="9"/>
  <c r="I72" i="9"/>
  <c r="AJ9" i="9"/>
  <c r="AE10" i="9"/>
  <c r="Z49" i="9"/>
  <c r="P6" i="9"/>
  <c r="AJ6" i="9"/>
  <c r="U22" i="9"/>
  <c r="AJ21" i="9"/>
  <c r="AE22" i="9"/>
  <c r="U24" i="9"/>
  <c r="AJ23" i="9"/>
  <c r="AJ10" i="9"/>
  <c r="AE11" i="9"/>
  <c r="Z12" i="9"/>
  <c r="P14" i="9"/>
  <c r="U17" i="9"/>
  <c r="P18" i="9"/>
  <c r="AJ18" i="9"/>
  <c r="AE19" i="9"/>
  <c r="Z20" i="9"/>
  <c r="Z24" i="9"/>
  <c r="P26" i="9"/>
  <c r="AJ26" i="9"/>
  <c r="AJ22" i="9"/>
  <c r="P10" i="9"/>
  <c r="AJ17" i="9"/>
  <c r="P21" i="9"/>
  <c r="P25" i="9"/>
  <c r="Z27" i="9"/>
  <c r="U28" i="9"/>
  <c r="P29" i="9"/>
  <c r="AE30" i="9"/>
  <c r="Z31" i="9"/>
  <c r="U32" i="9"/>
  <c r="P33" i="9"/>
  <c r="U36" i="9"/>
  <c r="P37" i="9"/>
  <c r="P41" i="9"/>
  <c r="AJ41" i="9"/>
  <c r="AE42" i="9"/>
  <c r="Z43" i="9"/>
  <c r="P45" i="9"/>
  <c r="AJ45" i="9"/>
  <c r="Z54" i="9"/>
  <c r="U55" i="9"/>
  <c r="P56" i="9"/>
  <c r="AJ56" i="9"/>
  <c r="AE57" i="9"/>
  <c r="P58" i="9"/>
  <c r="AJ58" i="9"/>
  <c r="P60" i="9"/>
  <c r="AJ60" i="9"/>
  <c r="AE61" i="9"/>
  <c r="Z62" i="9"/>
  <c r="U63" i="9"/>
  <c r="P64" i="9"/>
  <c r="AJ64" i="9"/>
  <c r="AE65" i="9"/>
  <c r="P68" i="9"/>
  <c r="AJ68" i="9"/>
  <c r="AE69" i="9"/>
  <c r="AJ11" i="9"/>
  <c r="U7" i="9"/>
  <c r="U11" i="9"/>
  <c r="AE13" i="9"/>
  <c r="U15" i="9"/>
  <c r="P16" i="9"/>
  <c r="AJ16" i="9"/>
  <c r="Z18" i="9"/>
  <c r="AJ20" i="9"/>
  <c r="P22" i="9"/>
  <c r="AE23" i="9"/>
  <c r="AJ14" i="9"/>
  <c r="P15" i="9"/>
  <c r="AC71" i="9"/>
  <c r="U8" i="9"/>
  <c r="U12" i="9"/>
  <c r="P13" i="9"/>
  <c r="Z28" i="9"/>
  <c r="P30" i="9"/>
  <c r="U33" i="9"/>
  <c r="P34" i="9"/>
  <c r="AJ34" i="9"/>
  <c r="AE43" i="9"/>
  <c r="Z44" i="9"/>
  <c r="U45" i="9"/>
  <c r="Z46" i="9"/>
  <c r="U47" i="9"/>
  <c r="P48" i="9"/>
  <c r="AE49" i="9"/>
  <c r="P50" i="9"/>
  <c r="AJ50" i="9"/>
  <c r="AE51" i="9"/>
  <c r="Z52" i="9"/>
  <c r="AE54" i="9"/>
  <c r="P57" i="9"/>
  <c r="AJ57" i="9"/>
  <c r="U58" i="9"/>
  <c r="AJ59" i="9"/>
  <c r="AE62" i="9"/>
  <c r="Z63" i="9"/>
  <c r="U64" i="9"/>
  <c r="P65" i="9"/>
  <c r="AE66" i="9"/>
  <c r="AJ69" i="9"/>
  <c r="AE70" i="9"/>
  <c r="AE25" i="9"/>
  <c r="AD71" i="9"/>
  <c r="AE14" i="9"/>
  <c r="Z15" i="9"/>
  <c r="U16" i="9"/>
  <c r="AE18" i="9"/>
  <c r="Z19" i="9"/>
  <c r="U20" i="9"/>
  <c r="Z7" i="9"/>
  <c r="AJ13" i="9"/>
  <c r="U21" i="9"/>
  <c r="AE7" i="9"/>
  <c r="AE9" i="9"/>
  <c r="U13" i="9"/>
  <c r="U18" i="9"/>
  <c r="Z21" i="9"/>
  <c r="Z23" i="9"/>
  <c r="AE27" i="9"/>
  <c r="AJ29" i="9"/>
  <c r="Z35" i="9"/>
  <c r="AE41" i="9"/>
  <c r="Z42" i="9"/>
  <c r="U43" i="9"/>
  <c r="U48" i="9"/>
  <c r="AJ49" i="9"/>
  <c r="U50" i="9"/>
  <c r="AJ51" i="9"/>
  <c r="AE52" i="9"/>
  <c r="Z55" i="9"/>
  <c r="P59" i="9"/>
  <c r="U60" i="9"/>
  <c r="P61" i="9"/>
  <c r="Z66" i="9"/>
  <c r="Z70" i="9"/>
  <c r="AE36" i="9"/>
  <c r="U52" i="9"/>
  <c r="U67" i="9"/>
  <c r="P7" i="9"/>
  <c r="P9" i="9"/>
  <c r="AE12" i="9"/>
  <c r="AE17" i="9"/>
  <c r="Z26" i="9"/>
  <c r="U29" i="9"/>
  <c r="AJ30" i="9"/>
  <c r="AE31" i="9"/>
  <c r="AE34" i="9"/>
  <c r="Z39" i="9"/>
  <c r="AE47" i="9"/>
  <c r="Z48" i="9"/>
  <c r="U49" i="9"/>
  <c r="Z56" i="9"/>
  <c r="U57" i="9"/>
  <c r="Z58" i="9"/>
  <c r="U59" i="9"/>
  <c r="AJ61" i="9"/>
  <c r="Z67" i="9"/>
  <c r="U68" i="9"/>
  <c r="Z14" i="9"/>
  <c r="AE59" i="9"/>
  <c r="X71" i="9"/>
  <c r="AJ54" i="9"/>
  <c r="AJ65" i="9"/>
  <c r="AJ42" i="9"/>
  <c r="AE60" i="9"/>
  <c r="U42" i="9"/>
  <c r="Y71" i="9"/>
  <c r="Z8" i="9"/>
  <c r="P12" i="9"/>
  <c r="P17" i="9"/>
  <c r="AJ25" i="9"/>
  <c r="AE28" i="9"/>
  <c r="Z29" i="9"/>
  <c r="U30" i="9"/>
  <c r="Z32" i="9"/>
  <c r="AE35" i="9"/>
  <c r="Z36" i="9"/>
  <c r="U38" i="9"/>
  <c r="U40" i="9"/>
  <c r="U61" i="9"/>
  <c r="P69" i="9"/>
  <c r="AJ48" i="9"/>
  <c r="AE6" i="9"/>
  <c r="N71" i="9"/>
  <c r="AJ12" i="9"/>
  <c r="AE15" i="9"/>
  <c r="U19" i="9"/>
  <c r="P23" i="9"/>
  <c r="AE26" i="9"/>
  <c r="P31" i="9"/>
  <c r="AE32" i="9"/>
  <c r="U37" i="9"/>
  <c r="Z38" i="9"/>
  <c r="Z40" i="9"/>
  <c r="P47" i="9"/>
  <c r="AJ47" i="9"/>
  <c r="AE48" i="9"/>
  <c r="AE56" i="9"/>
  <c r="AE58" i="9"/>
  <c r="Z59" i="9"/>
  <c r="AE67" i="9"/>
  <c r="U69" i="9"/>
  <c r="S71" i="9"/>
  <c r="Z11" i="9"/>
  <c r="Z16" i="9"/>
  <c r="P20" i="9"/>
  <c r="Z22" i="9"/>
  <c r="U25" i="9"/>
  <c r="AJ31" i="9"/>
  <c r="Z33" i="9"/>
  <c r="U34" i="9"/>
  <c r="P35" i="9"/>
  <c r="AJ35" i="9"/>
  <c r="AE39" i="9"/>
  <c r="U41" i="9"/>
  <c r="P42" i="9"/>
  <c r="U46" i="9"/>
  <c r="AE50" i="9"/>
  <c r="Z51" i="9"/>
  <c r="Z61" i="9"/>
  <c r="U62" i="9"/>
  <c r="Z68" i="9"/>
  <c r="P70" i="9"/>
  <c r="AJ70" i="9"/>
  <c r="K37" i="11"/>
  <c r="U37" i="11"/>
  <c r="J37" i="11"/>
  <c r="V37" i="11"/>
  <c r="B37" i="11"/>
  <c r="N37" i="11"/>
  <c r="E37" i="11"/>
  <c r="Q37" i="11"/>
  <c r="I37" i="11"/>
  <c r="O37" i="11"/>
  <c r="F37" i="11"/>
  <c r="R37" i="11"/>
  <c r="L37" i="11"/>
  <c r="C37" i="11"/>
  <c r="P37" i="11"/>
  <c r="G37" i="11"/>
  <c r="S37" i="11"/>
  <c r="M37" i="11"/>
  <c r="D37" i="11"/>
  <c r="H37" i="11"/>
  <c r="T37" i="11"/>
  <c r="Q36" i="12"/>
  <c r="F36" i="12"/>
  <c r="R36" i="12"/>
  <c r="E36" i="12"/>
  <c r="S36" i="12"/>
  <c r="M36" i="12"/>
  <c r="K36" i="12"/>
  <c r="L36" i="12"/>
  <c r="G36" i="12"/>
  <c r="B36" i="12"/>
  <c r="N36" i="12"/>
  <c r="C36" i="12"/>
  <c r="O36" i="12"/>
  <c r="D36" i="12"/>
  <c r="P36" i="12"/>
  <c r="J36" i="12"/>
  <c r="V36" i="12"/>
  <c r="T36" i="12"/>
  <c r="U36" i="12"/>
  <c r="H36" i="12"/>
  <c r="I36" i="12"/>
  <c r="M7" i="10"/>
  <c r="K32" i="10"/>
  <c r="AB6" i="10"/>
  <c r="AA27" i="10"/>
  <c r="Y14" i="10"/>
  <c r="AB5" i="10"/>
  <c r="M22" i="10"/>
  <c r="J27" i="10"/>
  <c r="O35" i="10"/>
  <c r="O36" i="10"/>
  <c r="M12" i="10"/>
  <c r="J38" i="10"/>
  <c r="O27" i="10"/>
  <c r="AD35" i="10"/>
  <c r="AB12" i="10"/>
  <c r="AB38" i="10" s="1"/>
  <c r="AD14" i="10"/>
  <c r="W25" i="10"/>
  <c r="AD39" i="10"/>
  <c r="AE14" i="10"/>
  <c r="H19" i="10"/>
  <c r="AD27" i="10"/>
  <c r="AA34" i="10"/>
  <c r="V31" i="10"/>
  <c r="V27" i="10"/>
  <c r="H25" i="10"/>
  <c r="M26" i="10"/>
  <c r="AA33" i="10"/>
  <c r="M8" i="10"/>
  <c r="W18" i="10"/>
  <c r="AD34" i="10"/>
  <c r="Y38" i="10"/>
  <c r="AB7" i="10"/>
  <c r="R8" i="10"/>
  <c r="O34" i="10"/>
  <c r="G27" i="10"/>
  <c r="Y27" i="10"/>
  <c r="AB18" i="10"/>
  <c r="W24" i="10"/>
  <c r="AD33" i="10"/>
  <c r="M6" i="10"/>
  <c r="J32" i="10"/>
  <c r="AA32" i="10"/>
  <c r="P34" i="10"/>
  <c r="K14" i="10"/>
  <c r="H18" i="10"/>
  <c r="Z27" i="10"/>
  <c r="Y37" i="10"/>
  <c r="Z14" i="10"/>
  <c r="Z39" i="10"/>
  <c r="O14" i="10"/>
  <c r="V36" i="10"/>
  <c r="W23" i="10"/>
  <c r="Y31" i="10"/>
  <c r="J14" i="10"/>
  <c r="M5" i="10"/>
  <c r="AA14" i="10"/>
  <c r="AA39" i="10"/>
  <c r="P14" i="10"/>
  <c r="H20" i="10"/>
  <c r="Z31" i="10"/>
  <c r="O39" i="10"/>
  <c r="Z38" i="10"/>
  <c r="AB13" i="10"/>
  <c r="H26" i="10"/>
  <c r="R6" i="10"/>
  <c r="R12" i="10"/>
  <c r="H23" i="10"/>
  <c r="AG5" i="10"/>
  <c r="P32" i="10"/>
  <c r="AG11" i="10"/>
  <c r="P38" i="10"/>
  <c r="R19" i="10"/>
  <c r="R25" i="10"/>
  <c r="O31" i="10"/>
  <c r="AD32" i="10"/>
  <c r="Y36" i="10"/>
  <c r="O37" i="10"/>
  <c r="AD38" i="10"/>
  <c r="AB54" i="10"/>
  <c r="Q31" i="10"/>
  <c r="Q14" i="10"/>
  <c r="AF31" i="10"/>
  <c r="AF14" i="10"/>
  <c r="AG10" i="10"/>
  <c r="AE27" i="10"/>
  <c r="W21" i="10"/>
  <c r="R10" i="10"/>
  <c r="AE36" i="10"/>
  <c r="P27" i="10"/>
  <c r="AG23" i="10"/>
  <c r="AB65" i="10"/>
  <c r="E27" i="10"/>
  <c r="T27" i="10"/>
  <c r="T71" i="9"/>
  <c r="W71" i="9"/>
  <c r="M71" i="9"/>
  <c r="Z6" i="9"/>
  <c r="AG71" i="9"/>
  <c r="AH71" i="9"/>
  <c r="AI71" i="9"/>
  <c r="AB71" i="9"/>
  <c r="O71" i="9"/>
  <c r="AJ33" i="9"/>
  <c r="AJ37" i="9"/>
  <c r="U44" i="9"/>
  <c r="U56" i="9"/>
  <c r="P62" i="9"/>
  <c r="U9" i="9"/>
  <c r="R71" i="9"/>
  <c r="AE38" i="9"/>
  <c r="P51" i="9"/>
  <c r="Z64" i="9"/>
  <c r="Z34" i="9"/>
  <c r="P38" i="9"/>
  <c r="AJ44" i="9"/>
  <c r="Z50" i="9"/>
  <c r="Z57" i="9"/>
  <c r="AJ63" i="9"/>
  <c r="H97" i="8"/>
  <c r="K13" i="8"/>
  <c r="I97" i="8"/>
  <c r="AE14" i="7"/>
  <c r="AI53" i="7"/>
  <c r="AJ6" i="7"/>
  <c r="P7" i="7"/>
  <c r="AE10" i="7"/>
  <c r="U14" i="7"/>
  <c r="AJ17" i="7"/>
  <c r="Z21" i="7"/>
  <c r="P25" i="7"/>
  <c r="AE28" i="7"/>
  <c r="U32" i="7"/>
  <c r="AJ35" i="7"/>
  <c r="Z39" i="7"/>
  <c r="P43" i="7"/>
  <c r="AE46" i="7"/>
  <c r="U50" i="7"/>
  <c r="U6" i="7"/>
  <c r="AJ7" i="7"/>
  <c r="Z11" i="7"/>
  <c r="P15" i="7"/>
  <c r="AE18" i="7"/>
  <c r="U22" i="7"/>
  <c r="X53" i="7"/>
  <c r="AD53" i="7"/>
  <c r="Y53" i="7"/>
  <c r="Z9" i="7"/>
  <c r="P13" i="7"/>
  <c r="AE16" i="7"/>
  <c r="U20" i="7"/>
  <c r="AJ23" i="7"/>
  <c r="Z27" i="7"/>
  <c r="P31" i="7"/>
  <c r="AE34" i="7"/>
  <c r="U38" i="7"/>
  <c r="AJ41" i="7"/>
  <c r="Z45" i="7"/>
  <c r="P49" i="7"/>
  <c r="AE52" i="7"/>
  <c r="M53" i="7"/>
  <c r="AE6" i="7"/>
  <c r="U10" i="7"/>
  <c r="AJ13" i="7"/>
  <c r="Z17" i="7"/>
  <c r="P21" i="7"/>
  <c r="AE24" i="7"/>
  <c r="W53" i="7"/>
  <c r="L14" i="6"/>
  <c r="H37" i="6"/>
  <c r="L38" i="6"/>
  <c r="L4" i="6"/>
  <c r="L15" i="6"/>
  <c r="H54" i="6"/>
  <c r="I52" i="5"/>
  <c r="M7" i="5"/>
  <c r="R52" i="5"/>
  <c r="E52" i="5"/>
  <c r="G10" i="5"/>
  <c r="U52" i="5"/>
  <c r="Y9" i="5"/>
  <c r="S12" i="5"/>
  <c r="M18" i="5"/>
  <c r="G24" i="5"/>
  <c r="Y32" i="5"/>
  <c r="S38" i="5"/>
  <c r="M41" i="5"/>
  <c r="G47" i="5"/>
  <c r="X52" i="5"/>
  <c r="F52" i="5"/>
  <c r="J52" i="5"/>
  <c r="K52" i="5"/>
  <c r="V52" i="5"/>
  <c r="Y8" i="5"/>
  <c r="Y7" i="5"/>
  <c r="G9" i="5"/>
  <c r="M5" i="5"/>
  <c r="G11" i="5"/>
  <c r="Y19" i="5"/>
  <c r="S25" i="5"/>
  <c r="M31" i="5"/>
  <c r="G34" i="5"/>
  <c r="Y45" i="5"/>
  <c r="S48" i="5"/>
  <c r="O52" i="5"/>
  <c r="P52" i="5"/>
  <c r="C52" i="5"/>
  <c r="Q52" i="5"/>
  <c r="D52" i="5"/>
  <c r="L4" i="4"/>
  <c r="P49" i="3"/>
  <c r="H19" i="3"/>
  <c r="E19" i="3" s="1"/>
  <c r="H54" i="3"/>
  <c r="E54" i="3" s="1"/>
  <c r="C37" i="3"/>
  <c r="L39" i="3"/>
  <c r="L41" i="3"/>
  <c r="L43" i="3"/>
  <c r="L45" i="3"/>
  <c r="H47" i="3"/>
  <c r="C47" i="3" s="1"/>
  <c r="H48" i="3"/>
  <c r="G48" i="3" s="1"/>
  <c r="Q51" i="3"/>
  <c r="C7" i="3"/>
  <c r="C11" i="3"/>
  <c r="C15" i="3"/>
  <c r="F25" i="3"/>
  <c r="H25" i="3" s="1"/>
  <c r="H33" i="3"/>
  <c r="C33" i="3" s="1"/>
  <c r="H49" i="3"/>
  <c r="C49" i="3" s="1"/>
  <c r="L54" i="3"/>
  <c r="H18" i="3"/>
  <c r="G18" i="3" s="1"/>
  <c r="K55" i="3"/>
  <c r="F55" i="3"/>
  <c r="D55" i="3"/>
  <c r="C6" i="3"/>
  <c r="C10" i="3"/>
  <c r="C14" i="3"/>
  <c r="C4" i="3"/>
  <c r="C8" i="3"/>
  <c r="C16" i="3"/>
  <c r="F22" i="3"/>
  <c r="B26" i="3"/>
  <c r="Q53" i="3"/>
  <c r="P53" i="3" s="1"/>
  <c r="H12" i="3"/>
  <c r="C12" i="3" s="1"/>
  <c r="C35" i="3"/>
  <c r="L38" i="3"/>
  <c r="L40" i="3"/>
  <c r="L42" i="3"/>
  <c r="L44" i="3"/>
  <c r="L46" i="3"/>
  <c r="N23" i="2"/>
  <c r="N25" i="2"/>
  <c r="J27" i="2"/>
  <c r="N12" i="2"/>
  <c r="L5" i="2"/>
  <c r="B27" i="2"/>
  <c r="D6" i="2"/>
  <c r="D8" i="2"/>
  <c r="C27" i="2"/>
  <c r="D10" i="2"/>
  <c r="G10" i="2" s="1"/>
  <c r="D11" i="2"/>
  <c r="G11" i="2" s="1"/>
  <c r="D12" i="2"/>
  <c r="G12" i="2" s="1"/>
  <c r="D13" i="2"/>
  <c r="G13" i="2" s="1"/>
  <c r="D14" i="2"/>
  <c r="G14" i="2" s="1"/>
  <c r="D15" i="2"/>
  <c r="G15" i="2" s="1"/>
  <c r="D16" i="2"/>
  <c r="G16" i="2" s="1"/>
  <c r="D17" i="2"/>
  <c r="F17" i="2" s="1"/>
  <c r="D18" i="2"/>
  <c r="G18" i="2" s="1"/>
  <c r="D19" i="2"/>
  <c r="G19" i="2" s="1"/>
  <c r="D20" i="2"/>
  <c r="F20" i="2" s="1"/>
  <c r="D21" i="2"/>
  <c r="F21" i="2" s="1"/>
  <c r="D22" i="2"/>
  <c r="G22" i="2" s="1"/>
  <c r="D23" i="2"/>
  <c r="F23" i="2" s="1"/>
  <c r="D24" i="2"/>
  <c r="G24" i="2" s="1"/>
  <c r="D25" i="2"/>
  <c r="G25" i="2" s="1"/>
  <c r="D26" i="2"/>
  <c r="G26" i="2" s="1"/>
  <c r="D5" i="2"/>
  <c r="D7" i="2"/>
  <c r="D9" i="2"/>
  <c r="N16" i="2" l="1"/>
  <c r="W34" i="10"/>
  <c r="N17" i="2"/>
  <c r="N26" i="2"/>
  <c r="E50" i="3"/>
  <c r="G50" i="3"/>
  <c r="L48" i="3"/>
  <c r="L47" i="3"/>
  <c r="E18" i="3"/>
  <c r="W39" i="10"/>
  <c r="L37" i="6"/>
  <c r="E52" i="3"/>
  <c r="G52" i="3"/>
  <c r="P54" i="3"/>
  <c r="AB36" i="10"/>
  <c r="H35" i="10"/>
  <c r="F13" i="2"/>
  <c r="C18" i="3"/>
  <c r="F55" i="6"/>
  <c r="L50" i="3"/>
  <c r="E53" i="3"/>
  <c r="F12" i="2"/>
  <c r="N48" i="3"/>
  <c r="E51" i="3"/>
  <c r="C51" i="3"/>
  <c r="C53" i="3"/>
  <c r="N22" i="2"/>
  <c r="C23" i="3"/>
  <c r="G23" i="3"/>
  <c r="H21" i="3"/>
  <c r="G21" i="3" s="1"/>
  <c r="N14" i="2"/>
  <c r="F11" i="2"/>
  <c r="G23" i="2"/>
  <c r="F10" i="2"/>
  <c r="N20" i="2"/>
  <c r="N11" i="2"/>
  <c r="F22" i="2"/>
  <c r="W14" i="10"/>
  <c r="L26" i="6"/>
  <c r="F16" i="2"/>
  <c r="K55" i="6"/>
  <c r="AJ53" i="7"/>
  <c r="AJ54" i="7" s="1"/>
  <c r="J55" i="6"/>
  <c r="E55" i="6"/>
  <c r="AB33" i="10"/>
  <c r="H38" i="10"/>
  <c r="R37" i="10"/>
  <c r="AB37" i="10"/>
  <c r="R31" i="10"/>
  <c r="F40" i="10"/>
  <c r="AG35" i="10"/>
  <c r="L40" i="10"/>
  <c r="H33" i="10"/>
  <c r="T40" i="10"/>
  <c r="M38" i="10"/>
  <c r="R34" i="10"/>
  <c r="AG39" i="10"/>
  <c r="W38" i="10"/>
  <c r="AB35" i="10"/>
  <c r="AE40" i="10"/>
  <c r="M36" i="10"/>
  <c r="U40" i="10"/>
  <c r="H39" i="10"/>
  <c r="R36" i="10"/>
  <c r="AB39" i="10"/>
  <c r="W36" i="10"/>
  <c r="H14" i="10"/>
  <c r="W37" i="10"/>
  <c r="M39" i="10"/>
  <c r="AG38" i="10"/>
  <c r="M33" i="10"/>
  <c r="AD40" i="10"/>
  <c r="I55" i="6"/>
  <c r="J40" i="10"/>
  <c r="H34" i="10"/>
  <c r="W35" i="10"/>
  <c r="N49" i="3"/>
  <c r="M32" i="10"/>
  <c r="W33" i="10"/>
  <c r="R14" i="10"/>
  <c r="AG33" i="10"/>
  <c r="Z53" i="7"/>
  <c r="Z54" i="7" s="1"/>
  <c r="AF40" i="10"/>
  <c r="G40" i="10"/>
  <c r="E40" i="10"/>
  <c r="N21" i="2"/>
  <c r="AG37" i="10"/>
  <c r="AB27" i="10"/>
  <c r="M37" i="10"/>
  <c r="H32" i="10"/>
  <c r="D55" i="6"/>
  <c r="H37" i="10"/>
  <c r="P97" i="8"/>
  <c r="R33" i="10"/>
  <c r="N10" i="2"/>
  <c r="F25" i="2"/>
  <c r="F26" i="3"/>
  <c r="H26" i="3" s="1"/>
  <c r="E26" i="3" s="1"/>
  <c r="AB32" i="10"/>
  <c r="N24" i="2"/>
  <c r="P50" i="3"/>
  <c r="N15" i="2"/>
  <c r="N19" i="2"/>
  <c r="AG34" i="10"/>
  <c r="F24" i="2"/>
  <c r="AG27" i="10"/>
  <c r="H36" i="10"/>
  <c r="K40" i="10"/>
  <c r="E20" i="3"/>
  <c r="C20" i="3"/>
  <c r="G20" i="3"/>
  <c r="E25" i="3"/>
  <c r="C25" i="3"/>
  <c r="N52" i="3"/>
  <c r="P53" i="7"/>
  <c r="P54" i="7" s="1"/>
  <c r="AB34" i="10"/>
  <c r="F15" i="2"/>
  <c r="F14" i="2"/>
  <c r="F26" i="2"/>
  <c r="E23" i="3"/>
  <c r="E47" i="3"/>
  <c r="Q40" i="10"/>
  <c r="P40" i="10"/>
  <c r="Z40" i="10"/>
  <c r="M34" i="10"/>
  <c r="L13" i="6"/>
  <c r="L51" i="4"/>
  <c r="G52" i="5"/>
  <c r="H22" i="3"/>
  <c r="E22" i="3" s="1"/>
  <c r="H24" i="3"/>
  <c r="G24" i="3" s="1"/>
  <c r="R39" i="10"/>
  <c r="M27" i="10"/>
  <c r="K97" i="8"/>
  <c r="C19" i="3"/>
  <c r="Y40" i="10"/>
  <c r="O18" i="2"/>
  <c r="G49" i="3"/>
  <c r="P52" i="3"/>
  <c r="R27" i="10"/>
  <c r="R35" i="10"/>
  <c r="O13" i="2"/>
  <c r="Y52" i="5"/>
  <c r="S52" i="5"/>
  <c r="AE71" i="9"/>
  <c r="AB72" i="9" s="1"/>
  <c r="P71" i="9"/>
  <c r="O72" i="9" s="1"/>
  <c r="U71" i="9"/>
  <c r="U72" i="9" s="1"/>
  <c r="W27" i="10"/>
  <c r="R38" i="10"/>
  <c r="R32" i="10"/>
  <c r="M35" i="10"/>
  <c r="AG31" i="10"/>
  <c r="AG14" i="10"/>
  <c r="H27" i="10"/>
  <c r="H31" i="10"/>
  <c r="AG36" i="10"/>
  <c r="M31" i="10"/>
  <c r="M14" i="10"/>
  <c r="V40" i="10"/>
  <c r="W31" i="10"/>
  <c r="O40" i="10"/>
  <c r="AA40" i="10"/>
  <c r="AB14" i="10"/>
  <c r="AB31" i="10"/>
  <c r="Z71" i="9"/>
  <c r="W72" i="9" s="1"/>
  <c r="AJ71" i="9"/>
  <c r="AI72" i="9" s="1"/>
  <c r="U53" i="7"/>
  <c r="AE53" i="7"/>
  <c r="H55" i="6"/>
  <c r="L54" i="6"/>
  <c r="M52" i="5"/>
  <c r="Q55" i="3"/>
  <c r="L55" i="3" s="1"/>
  <c r="L51" i="3"/>
  <c r="N51" i="3"/>
  <c r="G54" i="3"/>
  <c r="C54" i="3"/>
  <c r="C48" i="3"/>
  <c r="E48" i="3"/>
  <c r="E49" i="3"/>
  <c r="G19" i="3"/>
  <c r="H55" i="3"/>
  <c r="C55" i="3" s="1"/>
  <c r="G25" i="3"/>
  <c r="P51" i="3"/>
  <c r="L53" i="3"/>
  <c r="N53" i="3"/>
  <c r="L27" i="2"/>
  <c r="O27" i="2" s="1"/>
  <c r="M5" i="2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G21" i="2"/>
  <c r="G20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D27" i="2"/>
  <c r="G27" i="2" s="1"/>
  <c r="G17" i="2"/>
  <c r="F19" i="2"/>
  <c r="F18" i="2"/>
  <c r="AH54" i="7" l="1"/>
  <c r="AI54" i="7"/>
  <c r="AG54" i="7"/>
  <c r="E21" i="3"/>
  <c r="C21" i="3"/>
  <c r="G22" i="3"/>
  <c r="C22" i="3"/>
  <c r="N27" i="2"/>
  <c r="L55" i="6"/>
  <c r="R40" i="10"/>
  <c r="W40" i="10"/>
  <c r="Y54" i="7"/>
  <c r="W54" i="7"/>
  <c r="M54" i="7"/>
  <c r="O54" i="7"/>
  <c r="H40" i="10"/>
  <c r="X54" i="7"/>
  <c r="N54" i="7"/>
  <c r="M72" i="9"/>
  <c r="N72" i="9"/>
  <c r="P72" i="9"/>
  <c r="C24" i="3"/>
  <c r="E24" i="3"/>
  <c r="M40" i="10"/>
  <c r="AC72" i="9"/>
  <c r="AB40" i="10"/>
  <c r="AD72" i="9"/>
  <c r="T72" i="9"/>
  <c r="R72" i="9"/>
  <c r="S72" i="9"/>
  <c r="AG40" i="10"/>
  <c r="X72" i="9"/>
  <c r="Y72" i="9"/>
  <c r="AG72" i="9"/>
  <c r="AH72" i="9"/>
  <c r="AE54" i="7"/>
  <c r="AB54" i="7"/>
  <c r="AC54" i="7"/>
  <c r="AD54" i="7"/>
  <c r="U54" i="7"/>
  <c r="T54" i="7"/>
  <c r="R54" i="7"/>
  <c r="S54" i="7"/>
  <c r="E55" i="3"/>
  <c r="C26" i="3"/>
  <c r="P55" i="3"/>
  <c r="N55" i="3"/>
  <c r="G26" i="3"/>
  <c r="G55" i="3"/>
  <c r="F27" i="2"/>
  <c r="AE72" i="9" l="1"/>
  <c r="Z72" i="9"/>
  <c r="AJ72" i="9"/>
</calcChain>
</file>

<file path=xl/sharedStrings.xml><?xml version="1.0" encoding="utf-8"?>
<sst xmlns="http://schemas.openxmlformats.org/spreadsheetml/2006/main" count="851" uniqueCount="247">
  <si>
    <t>The AMP Net Mapping Project</t>
  </si>
  <si>
    <t>2nd Q 2025</t>
  </si>
  <si>
    <t xml:space="preserve">funded by </t>
  </si>
  <si>
    <t>Global ITN shipments by region and year - ALL COUNTRIES</t>
  </si>
  <si>
    <t>Global ITN shipments by region and year - ENDEMIC COUNTRIES</t>
  </si>
  <si>
    <t>in ITNs</t>
  </si>
  <si>
    <t>Year</t>
  </si>
  <si>
    <t>Sub-Saharan Africa</t>
  </si>
  <si>
    <t>Rest of the World</t>
  </si>
  <si>
    <t>Total</t>
  </si>
  <si>
    <t>Cumulative</t>
  </si>
  <si>
    <t>SSA % Of Total</t>
  </si>
  <si>
    <t>ROW % Of Total</t>
  </si>
  <si>
    <t>na</t>
  </si>
  <si>
    <t xml:space="preserve">  </t>
  </si>
  <si>
    <t>2025 (thru 1st Q)</t>
  </si>
  <si>
    <t>2025 (thru 2nd Q)</t>
  </si>
  <si>
    <t>ITN shipments by type - ALL COUNTRIES</t>
  </si>
  <si>
    <t>Standard</t>
  </si>
  <si>
    <t>PBO</t>
  </si>
  <si>
    <t>Dual</t>
  </si>
  <si>
    <t>ITNs</t>
  </si>
  <si>
    <t>% Of total</t>
  </si>
  <si>
    <t xml:space="preserve">ITN shipments by type to SSA </t>
  </si>
  <si>
    <t xml:space="preserve">ITN shipments by type to ROW </t>
  </si>
  <si>
    <t>Sub Saharan Africa</t>
  </si>
  <si>
    <t>ITN shipments to SSA (2004 - present)</t>
  </si>
  <si>
    <t>Cumulative 2004-2019</t>
  </si>
  <si>
    <t>Country</t>
  </si>
  <si>
    <t xml:space="preserve">1st Quarter </t>
  </si>
  <si>
    <t xml:space="preserve">2nd Quarter </t>
  </si>
  <si>
    <t xml:space="preserve">3rd Quarter </t>
  </si>
  <si>
    <t xml:space="preserve">4th Quarter </t>
  </si>
  <si>
    <t>Angola</t>
  </si>
  <si>
    <t>Benin</t>
  </si>
  <si>
    <t>Botswana</t>
  </si>
  <si>
    <t>Burkina Faso</t>
  </si>
  <si>
    <t>Burundi</t>
  </si>
  <si>
    <t>Central African Republic</t>
  </si>
  <si>
    <t>Cameroon</t>
  </si>
  <si>
    <t>Cabo Verde</t>
  </si>
  <si>
    <t>Chad</t>
  </si>
  <si>
    <t>Comoros</t>
  </si>
  <si>
    <t>Congo</t>
  </si>
  <si>
    <t>Cote d'Ivoire</t>
  </si>
  <si>
    <t>Djibouti</t>
  </si>
  <si>
    <t>Congo (Democratic Republic of the)</t>
  </si>
  <si>
    <t>Equitorial Guinea</t>
  </si>
  <si>
    <t>Eritrea</t>
  </si>
  <si>
    <t>Ethiopia</t>
  </si>
  <si>
    <t>Gabon</t>
  </si>
  <si>
    <t>Gambia</t>
  </si>
  <si>
    <t>Ghana</t>
  </si>
  <si>
    <t>Guinea</t>
  </si>
  <si>
    <t>Guinea-Bissau</t>
  </si>
  <si>
    <t>Kenya</t>
  </si>
  <si>
    <t>Liberia</t>
  </si>
  <si>
    <t>Madagascar</t>
  </si>
  <si>
    <t>Malawi</t>
  </si>
  <si>
    <t>Mali</t>
  </si>
  <si>
    <t>Mauritania</t>
  </si>
  <si>
    <t>Mozambique</t>
  </si>
  <si>
    <t>Namibia</t>
  </si>
  <si>
    <t>Niger</t>
  </si>
  <si>
    <t>Nigeria</t>
  </si>
  <si>
    <t>Rwanda</t>
  </si>
  <si>
    <t>Senegal</t>
  </si>
  <si>
    <t>Sierra Leone</t>
  </si>
  <si>
    <t>Somalia</t>
  </si>
  <si>
    <t>South Africa</t>
  </si>
  <si>
    <t>Sao Tome and Principe</t>
  </si>
  <si>
    <t>Sudan</t>
  </si>
  <si>
    <t>South Sudan</t>
  </si>
  <si>
    <t>Swaziland</t>
  </si>
  <si>
    <t>Tanzania</t>
  </si>
  <si>
    <t>Togo</t>
  </si>
  <si>
    <t>Uganda</t>
  </si>
  <si>
    <t>Zambia</t>
  </si>
  <si>
    <t>Zanzibar</t>
  </si>
  <si>
    <t>Zimbabwe</t>
  </si>
  <si>
    <t>**North/South Sudan arbitrarily split 60/40 in 2004-2008 from total Sudan shipments</t>
  </si>
  <si>
    <t>ITN shipments to SSA by quarter</t>
  </si>
  <si>
    <t>1st Q</t>
  </si>
  <si>
    <t>2nd Q</t>
  </si>
  <si>
    <t>3rd Q</t>
  </si>
  <si>
    <t>4th Q</t>
  </si>
  <si>
    <t>ITN shipments to SSA by Region</t>
  </si>
  <si>
    <t>Equatorial Guinea</t>
  </si>
  <si>
    <t>Total CARN</t>
  </si>
  <si>
    <t>Total EARN</t>
  </si>
  <si>
    <t>Total SARN</t>
  </si>
  <si>
    <t>Total WARN</t>
  </si>
  <si>
    <t>Grand total</t>
  </si>
  <si>
    <t xml:space="preserve">ITN shipments to SSA by type </t>
  </si>
  <si>
    <t>Cumulative 2018-19</t>
  </si>
  <si>
    <t>SSA</t>
  </si>
  <si>
    <t>CAR</t>
  </si>
  <si>
    <t>DR Congo</t>
  </si>
  <si>
    <t>STP</t>
  </si>
  <si>
    <t>%</t>
  </si>
  <si>
    <t>ITN shipments to ROW (2009 - present)</t>
  </si>
  <si>
    <t>Cumulative 2009-2019</t>
  </si>
  <si>
    <t>1st Qtr</t>
  </si>
  <si>
    <t>2nd Qtr</t>
  </si>
  <si>
    <t>3rd Qtr</t>
  </si>
  <si>
    <t>4th Qtr</t>
  </si>
  <si>
    <t>Afghanistan</t>
  </si>
  <si>
    <t>Anguilla</t>
  </si>
  <si>
    <t>Antigua and Barbuda</t>
  </si>
  <si>
    <t>Australia</t>
  </si>
  <si>
    <t>Azerbaijan</t>
  </si>
  <si>
    <t>Bahamas</t>
  </si>
  <si>
    <t>Bangladesh</t>
  </si>
  <si>
    <t>Barbados</t>
  </si>
  <si>
    <t>Belgium</t>
  </si>
  <si>
    <t>Belize</t>
  </si>
  <si>
    <t>Bhutan</t>
  </si>
  <si>
    <t xml:space="preserve">Bolivia </t>
  </si>
  <si>
    <t>Brazil</t>
  </si>
  <si>
    <t>Cambodia</t>
  </si>
  <si>
    <t>Canada</t>
  </si>
  <si>
    <t>China</t>
  </si>
  <si>
    <t>Colombia</t>
  </si>
  <si>
    <t>Costa Rica</t>
  </si>
  <si>
    <t>Cuba</t>
  </si>
  <si>
    <t>Denmark</t>
  </si>
  <si>
    <t>Dominican Republic</t>
  </si>
  <si>
    <t>Ecuador</t>
  </si>
  <si>
    <t>Egypt</t>
  </si>
  <si>
    <t>El Salvador</t>
  </si>
  <si>
    <t>Figi</t>
  </si>
  <si>
    <t>Finland</t>
  </si>
  <si>
    <t>France</t>
  </si>
  <si>
    <t>Germany</t>
  </si>
  <si>
    <t>Greece</t>
  </si>
  <si>
    <t>Grenada</t>
  </si>
  <si>
    <t>Guatemala</t>
  </si>
  <si>
    <t>French Guiana</t>
  </si>
  <si>
    <t>Guyana</t>
  </si>
  <si>
    <t>Haiti</t>
  </si>
  <si>
    <t>Honduras</t>
  </si>
  <si>
    <t>Hungary</t>
  </si>
  <si>
    <t>India</t>
  </si>
  <si>
    <t>Indonesia</t>
  </si>
  <si>
    <t xml:space="preserve">Iran </t>
  </si>
  <si>
    <t>Iraq</t>
  </si>
  <si>
    <t>Italy</t>
  </si>
  <si>
    <t>Jamaica</t>
  </si>
  <si>
    <t>Jordan</t>
  </si>
  <si>
    <t>Korea (Republic of)</t>
  </si>
  <si>
    <t>Korea (Democratic People's Republic of)</t>
  </si>
  <si>
    <t>Lao People's Democratic Republic</t>
  </si>
  <si>
    <t>Lebanon</t>
  </si>
  <si>
    <t>Kygyzstan</t>
  </si>
  <si>
    <t>Malaysia</t>
  </si>
  <si>
    <t>Marshall Islands</t>
  </si>
  <si>
    <t>Mauritius</t>
  </si>
  <si>
    <t>Mayotte</t>
  </si>
  <si>
    <t>Mexico</t>
  </si>
  <si>
    <t>Micronesia (Federated States of)</t>
  </si>
  <si>
    <t>Morocco</t>
  </si>
  <si>
    <t>Myanmar</t>
  </si>
  <si>
    <t>Nepal</t>
  </si>
  <si>
    <t>Netherlands</t>
  </si>
  <si>
    <t>Newl Caledonia</t>
  </si>
  <si>
    <t>New Zealand</t>
  </si>
  <si>
    <t>Nicaragua</t>
  </si>
  <si>
    <t>Norway</t>
  </si>
  <si>
    <t>Oman</t>
  </si>
  <si>
    <t>Pakistan</t>
  </si>
  <si>
    <t>Panama</t>
  </si>
  <si>
    <t>Papua Dual Guinea</t>
  </si>
  <si>
    <t>Paraguay</t>
  </si>
  <si>
    <t>Peru</t>
  </si>
  <si>
    <t>Philippines</t>
  </si>
  <si>
    <t>St Lucia</t>
  </si>
  <si>
    <t>Samoa</t>
  </si>
  <si>
    <t>Saudi Arabia</t>
  </si>
  <si>
    <t>Singapore</t>
  </si>
  <si>
    <t>Soloman Islands</t>
  </si>
  <si>
    <t>Spain</t>
  </si>
  <si>
    <t>Sri Lanka</t>
  </si>
  <si>
    <t>Suriname</t>
  </si>
  <si>
    <t>Sweden</t>
  </si>
  <si>
    <t>Switzerland</t>
  </si>
  <si>
    <t>Syria</t>
  </si>
  <si>
    <t>Tajikistan</t>
  </si>
  <si>
    <t>Thailand</t>
  </si>
  <si>
    <t>Timor-Leste</t>
  </si>
  <si>
    <t>Turkey</t>
  </si>
  <si>
    <t>United Arab Emirates</t>
  </si>
  <si>
    <t>United States of America</t>
  </si>
  <si>
    <t>Uzbekistan</t>
  </si>
  <si>
    <t>United Kingdom of Great Britain and Northern Ireland</t>
  </si>
  <si>
    <t>Vanuatu</t>
  </si>
  <si>
    <t>Venezuela</t>
  </si>
  <si>
    <t>Viet Nam</t>
  </si>
  <si>
    <t>Yemen</t>
  </si>
  <si>
    <t>Other</t>
  </si>
  <si>
    <t>ITN shipments to ROW by type</t>
  </si>
  <si>
    <t>Ex-Africa</t>
  </si>
  <si>
    <t>Bolivia</t>
  </si>
  <si>
    <t>Dom. Republic</t>
  </si>
  <si>
    <t>Guiana (French)</t>
  </si>
  <si>
    <t>Laos</t>
  </si>
  <si>
    <t>Micronesia</t>
  </si>
  <si>
    <t>Papua NG</t>
  </si>
  <si>
    <t>Timor Leste</t>
  </si>
  <si>
    <t>UAE</t>
  </si>
  <si>
    <t>USA</t>
  </si>
  <si>
    <t>UK</t>
  </si>
  <si>
    <t>Vietnam</t>
  </si>
  <si>
    <t>Yeman</t>
  </si>
  <si>
    <t xml:space="preserve"> ITN shipments by donor by type</t>
  </si>
  <si>
    <t xml:space="preserve"> 2009-2019</t>
  </si>
  <si>
    <t>AMF</t>
  </si>
  <si>
    <t>GLOBAL FUND</t>
  </si>
  <si>
    <t>UNICEF</t>
  </si>
  <si>
    <t>PMI</t>
  </si>
  <si>
    <t>UNITAID</t>
  </si>
  <si>
    <t>DFID Natl Gov</t>
  </si>
  <si>
    <t>Private</t>
  </si>
  <si>
    <t>WB</t>
  </si>
  <si>
    <t>Other donor</t>
  </si>
  <si>
    <t>ROW</t>
  </si>
  <si>
    <t xml:space="preserve"> 2015-2019</t>
  </si>
  <si>
    <t>World Bank</t>
  </si>
  <si>
    <t>TOTAL</t>
  </si>
  <si>
    <t>Other detail</t>
  </si>
  <si>
    <t>ICRC</t>
  </si>
  <si>
    <t>PH Supply</t>
  </si>
  <si>
    <t>UNHCR</t>
  </si>
  <si>
    <t>UNDP</t>
  </si>
  <si>
    <t>WHO</t>
  </si>
  <si>
    <t>WFP</t>
  </si>
  <si>
    <t>Other/unclear</t>
  </si>
  <si>
    <t>PAHO</t>
  </si>
  <si>
    <t>FAO</t>
  </si>
  <si>
    <t>Inter-AM Dev</t>
  </si>
  <si>
    <t>ITN shipments to SSA by Country and Donor (2025 thru 2nd Q)</t>
  </si>
  <si>
    <t>Global Fund</t>
  </si>
  <si>
    <t>Nat'l Gov</t>
  </si>
  <si>
    <t>Congo (DRC)</t>
  </si>
  <si>
    <t>E. Guinea</t>
  </si>
  <si>
    <t>ITN shipments to ROW by Country and Donor 2025 (thru 2nd Q)</t>
  </si>
  <si>
    <t xml:space="preserve">S Korea </t>
  </si>
  <si>
    <t>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</si>
</sst>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1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4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16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9" fontId="4" fillId="0" borderId="19" xfId="0" applyNumberFormat="1" applyFont="1" applyBorder="1" applyAlignment="1">
      <alignment horizontal="center"/>
    </xf>
    <xf numFmtId="9" fontId="4" fillId="0" borderId="20" xfId="0" applyNumberFormat="1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14" xfId="0" applyFont="1" applyBorder="1"/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3" fontId="1" fillId="0" borderId="23" xfId="0" applyNumberFormat="1" applyFont="1" applyBorder="1" applyAlignment="1">
      <alignment horizontal="center"/>
    </xf>
    <xf numFmtId="9" fontId="1" fillId="0" borderId="24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3" fontId="1" fillId="0" borderId="25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3" fontId="1" fillId="0" borderId="28" xfId="0" applyNumberFormat="1" applyFont="1" applyBorder="1" applyAlignment="1">
      <alignment horizontal="center"/>
    </xf>
    <xf numFmtId="9" fontId="1" fillId="0" borderId="27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9" fontId="4" fillId="0" borderId="30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7" fillId="0" borderId="0" xfId="0" applyFont="1"/>
    <xf numFmtId="0" fontId="7" fillId="0" borderId="14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1" fillId="0" borderId="34" xfId="0" applyNumberFormat="1" applyFont="1" applyBorder="1" applyAlignment="1">
      <alignment horizontal="center"/>
    </xf>
    <xf numFmtId="9" fontId="1" fillId="0" borderId="35" xfId="0" applyNumberFormat="1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/>
    <xf numFmtId="3" fontId="1" fillId="0" borderId="36" xfId="0" applyNumberFormat="1" applyFont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9" fontId="1" fillId="0" borderId="3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3" fontId="1" fillId="0" borderId="37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9" fontId="1" fillId="0" borderId="26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3" fontId="1" fillId="0" borderId="38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9" fontId="4" fillId="0" borderId="9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1" xfId="0" applyFont="1" applyBorder="1"/>
    <xf numFmtId="0" fontId="5" fillId="0" borderId="39" xfId="0" applyFont="1" applyBorder="1"/>
    <xf numFmtId="0" fontId="5" fillId="0" borderId="39" xfId="0" applyFont="1" applyBorder="1" applyAlignment="1">
      <alignment horizontal="left"/>
    </xf>
    <xf numFmtId="0" fontId="5" fillId="0" borderId="40" xfId="0" applyFont="1" applyBorder="1"/>
    <xf numFmtId="0" fontId="5" fillId="0" borderId="14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1" fillId="0" borderId="44" xfId="0" applyFont="1" applyBorder="1"/>
    <xf numFmtId="3" fontId="1" fillId="0" borderId="45" xfId="0" applyNumberFormat="1" applyFon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1" fillId="0" borderId="47" xfId="0" applyFont="1" applyBorder="1"/>
    <xf numFmtId="3" fontId="1" fillId="0" borderId="48" xfId="0" applyNumberFormat="1" applyFon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47" xfId="0" applyBorder="1"/>
    <xf numFmtId="0" fontId="4" fillId="0" borderId="50" xfId="0" applyFont="1" applyBorder="1"/>
    <xf numFmtId="3" fontId="4" fillId="0" borderId="51" xfId="0" applyNumberFormat="1" applyFont="1" applyBorder="1"/>
    <xf numFmtId="3" fontId="4" fillId="0" borderId="5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11" fillId="0" borderId="0" xfId="0" applyFont="1"/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4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/>
    </xf>
    <xf numFmtId="0" fontId="12" fillId="0" borderId="0" xfId="0" applyFont="1"/>
    <xf numFmtId="0" fontId="4" fillId="0" borderId="54" xfId="0" applyFont="1" applyBorder="1"/>
    <xf numFmtId="0" fontId="6" fillId="0" borderId="0" xfId="0" applyFont="1"/>
    <xf numFmtId="3" fontId="0" fillId="0" borderId="41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0" fontId="13" fillId="0" borderId="0" xfId="0" applyFont="1"/>
    <xf numFmtId="3" fontId="4" fillId="0" borderId="57" xfId="0" applyNumberFormat="1" applyFont="1" applyBorder="1" applyAlignment="1">
      <alignment horizontal="center"/>
    </xf>
    <xf numFmtId="3" fontId="4" fillId="0" borderId="48" xfId="0" applyNumberFormat="1" applyFont="1" applyBorder="1" applyAlignment="1">
      <alignment horizontal="center"/>
    </xf>
    <xf numFmtId="3" fontId="4" fillId="0" borderId="49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3" fontId="4" fillId="0" borderId="5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9" fontId="4" fillId="0" borderId="14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/>
    <xf numFmtId="3" fontId="1" fillId="0" borderId="58" xfId="0" applyNumberFormat="1" applyFont="1" applyBorder="1" applyAlignment="1">
      <alignment horizontal="center"/>
    </xf>
    <xf numFmtId="3" fontId="1" fillId="0" borderId="59" xfId="0" applyNumberFormat="1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0" fontId="4" fillId="0" borderId="6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3" fontId="4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3" fontId="1" fillId="0" borderId="61" xfId="0" applyNumberFormat="1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61" xfId="0" applyNumberForma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1" fillId="0" borderId="64" xfId="0" applyFont="1" applyBorder="1"/>
    <xf numFmtId="0" fontId="1" fillId="0" borderId="59" xfId="0" applyFon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0" fontId="0" fillId="0" borderId="64" xfId="0" applyBorder="1"/>
    <xf numFmtId="0" fontId="0" fillId="0" borderId="58" xfId="0" applyBorder="1"/>
    <xf numFmtId="0" fontId="1" fillId="0" borderId="49" xfId="0" applyFont="1" applyBorder="1" applyAlignment="1">
      <alignment horizontal="center"/>
    </xf>
    <xf numFmtId="0" fontId="0" fillId="0" borderId="48" xfId="0" applyBorder="1"/>
    <xf numFmtId="0" fontId="0" fillId="0" borderId="49" xfId="0" applyBorder="1" applyAlignment="1">
      <alignment horizontal="center"/>
    </xf>
    <xf numFmtId="0" fontId="4" fillId="0" borderId="66" xfId="0" applyFont="1" applyBorder="1"/>
    <xf numFmtId="0" fontId="4" fillId="0" borderId="67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8" xfId="0" applyFont="1" applyBorder="1"/>
    <xf numFmtId="0" fontId="0" fillId="0" borderId="59" xfId="0" applyBorder="1"/>
    <xf numFmtId="0" fontId="0" fillId="0" borderId="64" xfId="0" applyBorder="1" applyAlignment="1">
      <alignment horizontal="center"/>
    </xf>
    <xf numFmtId="3" fontId="0" fillId="0" borderId="69" xfId="0" applyNumberFormat="1" applyBorder="1" applyAlignment="1">
      <alignment horizontal="center"/>
    </xf>
    <xf numFmtId="0" fontId="0" fillId="0" borderId="70" xfId="0" applyBorder="1"/>
    <xf numFmtId="3" fontId="0" fillId="0" borderId="71" xfId="0" applyNumberFormat="1" applyBorder="1" applyAlignment="1">
      <alignment horizontal="center"/>
    </xf>
    <xf numFmtId="0" fontId="0" fillId="0" borderId="49" xfId="0" applyBorder="1"/>
    <xf numFmtId="3" fontId="0" fillId="0" borderId="47" xfId="0" applyNumberFormat="1" applyBorder="1"/>
    <xf numFmtId="3" fontId="0" fillId="0" borderId="5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0" fontId="4" fillId="0" borderId="67" xfId="0" applyFont="1" applyBorder="1"/>
    <xf numFmtId="3" fontId="4" fillId="0" borderId="43" xfId="0" applyNumberFormat="1" applyFont="1" applyBorder="1" applyAlignment="1">
      <alignment horizontal="center"/>
    </xf>
    <xf numFmtId="3" fontId="4" fillId="0" borderId="7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3" fontId="4" fillId="0" borderId="7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14" xfId="0" applyNumberFormat="1" applyFont="1" applyBorder="1" applyAlignment="1">
      <alignment horizontal="center"/>
    </xf>
    <xf numFmtId="0" fontId="14" fillId="0" borderId="0" xfId="0" applyFont="1"/>
    <xf numFmtId="0" fontId="4" fillId="0" borderId="40" xfId="0" applyFon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64" xfId="0" applyNumberFormat="1" applyBorder="1" applyAlignment="1">
      <alignment horizontal="center"/>
    </xf>
    <xf numFmtId="0" fontId="4" fillId="0" borderId="7" xfId="0" applyFont="1" applyBorder="1"/>
    <xf numFmtId="3" fontId="4" fillId="0" borderId="0" xfId="0" applyNumberFormat="1" applyFont="1"/>
    <xf numFmtId="0" fontId="5" fillId="0" borderId="8" xfId="0" applyFont="1" applyBorder="1"/>
    <xf numFmtId="0" fontId="0" fillId="0" borderId="55" xfId="0" applyBorder="1"/>
    <xf numFmtId="3" fontId="0" fillId="0" borderId="44" xfId="0" applyNumberFormat="1" applyBorder="1" applyAlignment="1">
      <alignment horizontal="center"/>
    </xf>
    <xf numFmtId="0" fontId="0" fillId="0" borderId="56" xfId="0" applyBorder="1"/>
    <xf numFmtId="0" fontId="1" fillId="0" borderId="56" xfId="0" applyFont="1" applyBorder="1"/>
    <xf numFmtId="3" fontId="4" fillId="0" borderId="75" xfId="0" applyNumberFormat="1" applyFont="1" applyBorder="1" applyAlignment="1">
      <alignment horizontal="center"/>
    </xf>
    <xf numFmtId="3" fontId="15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42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2">
    <cellStyle name="Normal" xfId="0" builtinId="0"/>
    <cellStyle name="Normal 2" xfId="1" xr:uid="{6BA4DB2F-F941-4643-B7A0-F1F85C2F2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17</xdr:row>
      <xdr:rowOff>68580</xdr:rowOff>
    </xdr:from>
    <xdr:to>
      <xdr:col>6</xdr:col>
      <xdr:colOff>659130</xdr:colOff>
      <xdr:row>22</xdr:row>
      <xdr:rowOff>139065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F87D44-D588-4F27-8E1A-A2159C706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" y="3811905"/>
          <a:ext cx="3606165" cy="11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121920</xdr:colOff>
      <xdr:row>17</xdr:row>
      <xdr:rowOff>22860</xdr:rowOff>
    </xdr:from>
    <xdr:to>
      <xdr:col>13</xdr:col>
      <xdr:colOff>565785</xdr:colOff>
      <xdr:row>23</xdr:row>
      <xdr:rowOff>59055</xdr:rowOff>
    </xdr:to>
    <xdr:pic>
      <xdr:nvPicPr>
        <xdr:cNvPr id="3" name="Picture 6" descr="Logo&#10;&#10;Description automatically generated">
          <a:extLst>
            <a:ext uri="{FF2B5EF4-FFF2-40B4-BE49-F238E27FC236}">
              <a16:creationId xmlns:a16="http://schemas.microsoft.com/office/drawing/2014/main" id="{BFEEFCE4-F39F-4BFA-A7E8-62B546BBB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4870" y="3766185"/>
          <a:ext cx="3491865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e37ab31dc852464/Desktop/NMP%20%202025%20shipments.xlsx" TargetMode="External"/><Relationship Id="rId1" Type="http://schemas.openxmlformats.org/officeDocument/2006/relationships/externalLinkPath" Target="/1e37ab31dc852464/Desktop/NMP%20%202025%20ship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g"/>
      <sheetName val="Ben"/>
      <sheetName val="Bot"/>
      <sheetName val="BF"/>
      <sheetName val="Bur"/>
      <sheetName val="Cam"/>
      <sheetName val="CAR"/>
      <sheetName val="CV"/>
      <sheetName val="Chad"/>
      <sheetName val="EG"/>
      <sheetName val="Com"/>
      <sheetName val="Con"/>
      <sheetName val="Djb"/>
      <sheetName val="CI"/>
      <sheetName val="DRC"/>
      <sheetName val="Eri"/>
      <sheetName val="Eth"/>
      <sheetName val="Gha"/>
      <sheetName val="Gab"/>
      <sheetName val="GB"/>
      <sheetName val="Gui"/>
      <sheetName val="Gam"/>
      <sheetName val="Lib"/>
      <sheetName val="Ken"/>
      <sheetName val="Mau"/>
      <sheetName val="Mlw"/>
      <sheetName val="Nam"/>
      <sheetName val="Mali"/>
      <sheetName val="Mad"/>
      <sheetName val="Nga"/>
      <sheetName val="Moz"/>
      <sheetName val="Niger"/>
      <sheetName val="Rwa"/>
      <sheetName val="Som"/>
      <sheetName val="SL"/>
      <sheetName val="Sen"/>
      <sheetName val="SSud"/>
      <sheetName val="STP"/>
      <sheetName val="NSud"/>
      <sheetName val="Swz"/>
      <sheetName val="SA"/>
      <sheetName val="Tnz"/>
      <sheetName val="Togo"/>
      <sheetName val="Zam"/>
      <sheetName val="Uga"/>
      <sheetName val="Zanz"/>
      <sheetName val="Zbw"/>
      <sheetName val="Totals"/>
      <sheetName val="Logos"/>
      <sheetName val="Global "/>
      <sheetName val="Global by type"/>
      <sheetName val="SSA"/>
      <sheetName val="SSA for PMI"/>
      <sheetName val="SSA regional"/>
      <sheetName val="SSA by type"/>
      <sheetName val="SSA by Qrt"/>
      <sheetName val="ROW"/>
      <sheetName val="ROW by type"/>
      <sheetName val="SSA full by type"/>
      <sheetName val="SSA Cumulative"/>
      <sheetName val="ROW full by Type"/>
      <sheetName val="ROW Cumulative"/>
      <sheetName val="Donor full by type"/>
      <sheetName val="Shipments  by Donor"/>
      <sheetName val="SSA Country Donor  2024"/>
      <sheetName val="SSA Country Donor 2023"/>
      <sheetName val="SSA Country Donor 2022"/>
      <sheetName val="SSA Country Donor 2021"/>
      <sheetName val="SSA Country Donor 2020"/>
      <sheetName val="SSA Country Donor Q"/>
      <sheetName val="ROW Country Donor"/>
      <sheetName val="ROW Country Donor Q"/>
      <sheetName val="PMI shipments"/>
      <sheetName val="PMI %"/>
      <sheetName val="Full SSA"/>
      <sheetName val="SSA endemic"/>
      <sheetName val="Old endemic del"/>
      <sheetName val="Ex Africa 2021"/>
      <sheetName val="Ex Africa 2022"/>
      <sheetName val="Ex-Africa 2023"/>
      <sheetName val="Ex-Africa 2024"/>
      <sheetName val="Ex-Africa 2025"/>
      <sheetName val="Donor detail"/>
      <sheetName val="Manta prep"/>
      <sheetName val="Manta input"/>
      <sheetName val="SSA endemic full"/>
      <sheetName val=" ROW Endemic Full"/>
      <sheetName val="Ex-Africa Del 2018"/>
      <sheetName val="Ex Africa Del 2019"/>
      <sheetName val="Ex Africa del 2020"/>
      <sheetName val=" ROW by Qtr and Type"/>
      <sheetName val="Global by type b"/>
      <sheetName val="Sheet15"/>
      <sheetName val="Sheet11"/>
      <sheetName val="Sheet16"/>
    </sheetNames>
    <sheetDataSet>
      <sheetData sheetId="0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1767230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1767413</v>
          </cell>
        </row>
      </sheetData>
      <sheetData sheetId="1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28178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2"/>
      <sheetData sheetId="3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14000</v>
          </cell>
          <cell r="H111">
            <v>0</v>
          </cell>
          <cell r="K111">
            <v>43250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7078354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4">
        <row r="111">
          <cell r="B111">
            <v>0</v>
          </cell>
          <cell r="C111">
            <v>999972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839571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5228619</v>
          </cell>
          <cell r="D121">
            <v>648575</v>
          </cell>
          <cell r="E121">
            <v>300000</v>
          </cell>
          <cell r="G121">
            <v>0</v>
          </cell>
          <cell r="H121">
            <v>0</v>
          </cell>
          <cell r="K121">
            <v>0</v>
          </cell>
        </row>
      </sheetData>
      <sheetData sheetId="5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23500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10978689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6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4853550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7"/>
      <sheetData sheetId="8">
        <row r="111">
          <cell r="B111">
            <v>0</v>
          </cell>
          <cell r="C111">
            <v>735152</v>
          </cell>
          <cell r="D111">
            <v>15000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3213500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17750</v>
          </cell>
          <cell r="K121">
            <v>0</v>
          </cell>
        </row>
      </sheetData>
      <sheetData sheetId="9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100000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10"/>
      <sheetData sheetId="11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2238035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12"/>
      <sheetData sheetId="13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534276</v>
          </cell>
          <cell r="D121">
            <v>167326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14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3986666</v>
          </cell>
          <cell r="C116">
            <v>5078713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1100000</v>
          </cell>
          <cell r="C121">
            <v>4048146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15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120276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16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10850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4448645</v>
          </cell>
          <cell r="D121">
            <v>295300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17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14750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1161379</v>
          </cell>
          <cell r="D121">
            <v>0</v>
          </cell>
          <cell r="E121">
            <v>1500000</v>
          </cell>
          <cell r="G121">
            <v>0</v>
          </cell>
          <cell r="H121">
            <v>0</v>
          </cell>
          <cell r="K121">
            <v>0</v>
          </cell>
        </row>
      </sheetData>
      <sheetData sheetId="18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10000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19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136950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20"/>
      <sheetData sheetId="21"/>
      <sheetData sheetId="22"/>
      <sheetData sheetId="23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294150</v>
          </cell>
          <cell r="K111">
            <v>234000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36600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56000</v>
          </cell>
        </row>
      </sheetData>
      <sheetData sheetId="24"/>
      <sheetData sheetId="25"/>
      <sheetData sheetId="26">
        <row r="111">
          <cell r="B111">
            <v>0</v>
          </cell>
          <cell r="C111">
            <v>0</v>
          </cell>
          <cell r="D111">
            <v>25100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100000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27"/>
      <sheetData sheetId="28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2241068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286500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29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25000</v>
          </cell>
          <cell r="K111">
            <v>23750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314588</v>
          </cell>
          <cell r="K116">
            <v>0</v>
          </cell>
        </row>
        <row r="121">
          <cell r="B121">
            <v>0</v>
          </cell>
          <cell r="C121">
            <v>17866044</v>
          </cell>
          <cell r="D121">
            <v>0</v>
          </cell>
          <cell r="E121">
            <v>2230444</v>
          </cell>
          <cell r="G121">
            <v>0</v>
          </cell>
          <cell r="H121">
            <v>273411</v>
          </cell>
          <cell r="K121">
            <v>3667550</v>
          </cell>
        </row>
      </sheetData>
      <sheetData sheetId="30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617200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31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19500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32"/>
      <sheetData sheetId="33">
        <row r="111">
          <cell r="B111">
            <v>0</v>
          </cell>
          <cell r="C111">
            <v>0</v>
          </cell>
          <cell r="D111">
            <v>46650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34"/>
      <sheetData sheetId="35">
        <row r="111">
          <cell r="B111">
            <v>0</v>
          </cell>
          <cell r="C111">
            <v>0</v>
          </cell>
          <cell r="D111">
            <v>13500</v>
          </cell>
          <cell r="E111">
            <v>0</v>
          </cell>
          <cell r="G111">
            <v>0</v>
          </cell>
          <cell r="H111">
            <v>40000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150000</v>
          </cell>
          <cell r="G121">
            <v>0</v>
          </cell>
          <cell r="H121">
            <v>0</v>
          </cell>
          <cell r="K121">
            <v>0</v>
          </cell>
        </row>
      </sheetData>
      <sheetData sheetId="36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50000</v>
          </cell>
          <cell r="K111">
            <v>48350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37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12100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38">
        <row r="111">
          <cell r="B111">
            <v>0</v>
          </cell>
          <cell r="C111">
            <v>3239958</v>
          </cell>
          <cell r="D111">
            <v>8806865</v>
          </cell>
          <cell r="E111">
            <v>0</v>
          </cell>
          <cell r="G111">
            <v>0</v>
          </cell>
          <cell r="H111">
            <v>86000</v>
          </cell>
          <cell r="K111">
            <v>7000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148850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2580013</v>
          </cell>
          <cell r="E121">
            <v>0</v>
          </cell>
          <cell r="G121">
            <v>0</v>
          </cell>
          <cell r="H121">
            <v>144300</v>
          </cell>
          <cell r="K121">
            <v>0</v>
          </cell>
        </row>
      </sheetData>
      <sheetData sheetId="39"/>
      <sheetData sheetId="40"/>
      <sheetData sheetId="41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5718505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2489587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40000</v>
          </cell>
        </row>
      </sheetData>
      <sheetData sheetId="42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108900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43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282303</v>
          </cell>
          <cell r="K116">
            <v>200990</v>
          </cell>
        </row>
        <row r="121">
          <cell r="B121">
            <v>0</v>
          </cell>
          <cell r="C121">
            <v>280994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44"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2243670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45"/>
      <sheetData sheetId="46">
        <row r="111">
          <cell r="B111">
            <v>0</v>
          </cell>
          <cell r="C111">
            <v>0</v>
          </cell>
          <cell r="D111">
            <v>0</v>
          </cell>
          <cell r="E111">
            <v>240000</v>
          </cell>
          <cell r="G111">
            <v>0</v>
          </cell>
          <cell r="H111">
            <v>0</v>
          </cell>
          <cell r="K111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K116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K121">
            <v>0</v>
          </cell>
        </row>
      </sheetData>
      <sheetData sheetId="47">
        <row r="3">
          <cell r="M3">
            <v>18461335</v>
          </cell>
          <cell r="N3">
            <v>898300</v>
          </cell>
          <cell r="O3">
            <v>403840</v>
          </cell>
          <cell r="V3">
            <v>3879450</v>
          </cell>
          <cell r="AB3">
            <v>16298850</v>
          </cell>
          <cell r="AH3">
            <v>1299350</v>
          </cell>
          <cell r="AT3">
            <v>3095550</v>
          </cell>
          <cell r="AZ3">
            <v>31005350</v>
          </cell>
          <cell r="BF3">
            <v>997450</v>
          </cell>
          <cell r="BS3">
            <v>4047750</v>
          </cell>
          <cell r="BY3">
            <v>24548856</v>
          </cell>
          <cell r="CE3">
            <v>10323205</v>
          </cell>
          <cell r="CQ3">
            <v>0</v>
          </cell>
          <cell r="CW3">
            <v>15244475</v>
          </cell>
          <cell r="DC3">
            <v>5938750</v>
          </cell>
          <cell r="DO3">
            <v>0</v>
          </cell>
          <cell r="DU3">
            <v>3986666</v>
          </cell>
          <cell r="EA3">
            <v>4313500</v>
          </cell>
        </row>
        <row r="4">
          <cell r="M4">
            <v>78555585</v>
          </cell>
          <cell r="N4">
            <v>18265411</v>
          </cell>
          <cell r="O4">
            <v>8236461</v>
          </cell>
          <cell r="V4">
            <v>61930066</v>
          </cell>
          <cell r="AB4">
            <v>46251127</v>
          </cell>
          <cell r="AH4">
            <v>9964239</v>
          </cell>
          <cell r="AT4">
            <v>49345828</v>
          </cell>
          <cell r="AZ4">
            <v>68529115</v>
          </cell>
          <cell r="BF4">
            <v>17880682</v>
          </cell>
          <cell r="BS4">
            <v>26473806</v>
          </cell>
          <cell r="BY4">
            <v>55959240</v>
          </cell>
          <cell r="CE4">
            <v>21470536</v>
          </cell>
          <cell r="CQ4">
            <v>15487482</v>
          </cell>
          <cell r="CW4">
            <v>20714216</v>
          </cell>
          <cell r="DC4">
            <v>65745964</v>
          </cell>
          <cell r="DO4">
            <v>4975082</v>
          </cell>
          <cell r="DU4">
            <v>10797218</v>
          </cell>
          <cell r="EA4">
            <v>64502866</v>
          </cell>
        </row>
        <row r="5">
          <cell r="M5">
            <v>18162542</v>
          </cell>
          <cell r="N5">
            <v>491257</v>
          </cell>
          <cell r="O5">
            <v>0</v>
          </cell>
          <cell r="V5">
            <v>11378391</v>
          </cell>
          <cell r="AB5">
            <v>2496598</v>
          </cell>
          <cell r="AH5">
            <v>2706017</v>
          </cell>
          <cell r="AT5">
            <v>33219467</v>
          </cell>
          <cell r="AZ5">
            <v>2512154</v>
          </cell>
          <cell r="BF5">
            <v>505671</v>
          </cell>
          <cell r="BS5">
            <v>6156930</v>
          </cell>
          <cell r="BY5">
            <v>5035980</v>
          </cell>
          <cell r="CE5">
            <v>200000</v>
          </cell>
          <cell r="CQ5">
            <v>5486267</v>
          </cell>
          <cell r="CW5">
            <v>69962</v>
          </cell>
          <cell r="DC5">
            <v>2732536</v>
          </cell>
          <cell r="DO5">
            <v>8907115</v>
          </cell>
          <cell r="DU5">
            <v>0</v>
          </cell>
          <cell r="EA5">
            <v>3691214</v>
          </cell>
        </row>
        <row r="6">
          <cell r="M6">
            <v>25688549</v>
          </cell>
          <cell r="N6">
            <v>13485698</v>
          </cell>
          <cell r="O6">
            <v>3327000</v>
          </cell>
          <cell r="V6">
            <v>11760696</v>
          </cell>
          <cell r="AB6">
            <v>21776837</v>
          </cell>
          <cell r="AH6">
            <v>4849725</v>
          </cell>
          <cell r="AT6">
            <v>14674832</v>
          </cell>
          <cell r="AZ6">
            <v>21069059</v>
          </cell>
          <cell r="BF6">
            <v>1807231</v>
          </cell>
          <cell r="BS6">
            <v>3345078</v>
          </cell>
          <cell r="BY6">
            <v>26237738</v>
          </cell>
          <cell r="CE6">
            <v>7570418</v>
          </cell>
          <cell r="CQ6">
            <v>4592315</v>
          </cell>
          <cell r="CW6">
            <v>13976286</v>
          </cell>
          <cell r="DC6">
            <v>10368900</v>
          </cell>
          <cell r="DO6">
            <v>240000</v>
          </cell>
          <cell r="DU6">
            <v>0</v>
          </cell>
          <cell r="EA6">
            <v>4180444</v>
          </cell>
        </row>
        <row r="7">
          <cell r="M7">
            <v>0</v>
          </cell>
          <cell r="N7">
            <v>0</v>
          </cell>
          <cell r="O7">
            <v>0</v>
          </cell>
          <cell r="V7">
            <v>0</v>
          </cell>
          <cell r="AB7">
            <v>0</v>
          </cell>
          <cell r="AH7">
            <v>0</v>
          </cell>
          <cell r="AT7">
            <v>0</v>
          </cell>
          <cell r="AZ7">
            <v>0</v>
          </cell>
          <cell r="BF7">
            <v>0</v>
          </cell>
          <cell r="BS7">
            <v>0</v>
          </cell>
          <cell r="BY7">
            <v>0</v>
          </cell>
          <cell r="CE7">
            <v>0</v>
          </cell>
          <cell r="CQ7">
            <v>0</v>
          </cell>
          <cell r="CW7">
            <v>0</v>
          </cell>
          <cell r="DC7">
            <v>0</v>
          </cell>
          <cell r="DO7">
            <v>0</v>
          </cell>
          <cell r="DU7">
            <v>0</v>
          </cell>
          <cell r="EA7">
            <v>0</v>
          </cell>
        </row>
        <row r="8">
          <cell r="M8">
            <v>0</v>
          </cell>
          <cell r="N8">
            <v>0</v>
          </cell>
          <cell r="O8">
            <v>0</v>
          </cell>
          <cell r="V8">
            <v>400000</v>
          </cell>
          <cell r="AB8">
            <v>0</v>
          </cell>
          <cell r="AH8">
            <v>0</v>
          </cell>
          <cell r="AT8">
            <v>0</v>
          </cell>
          <cell r="AZ8">
            <v>0</v>
          </cell>
          <cell r="BF8">
            <v>0</v>
          </cell>
          <cell r="BS8">
            <v>1546301</v>
          </cell>
          <cell r="BY8">
            <v>0</v>
          </cell>
          <cell r="CE8">
            <v>0</v>
          </cell>
          <cell r="CQ8">
            <v>117200</v>
          </cell>
          <cell r="CW8">
            <v>2059715</v>
          </cell>
          <cell r="DC8">
            <v>0</v>
          </cell>
          <cell r="DO8">
            <v>134276</v>
          </cell>
          <cell r="DU8">
            <v>0</v>
          </cell>
          <cell r="EA8">
            <v>0</v>
          </cell>
        </row>
        <row r="9">
          <cell r="M9">
            <v>3935067</v>
          </cell>
          <cell r="N9">
            <v>94750</v>
          </cell>
          <cell r="O9">
            <v>0</v>
          </cell>
          <cell r="V9">
            <v>1088760</v>
          </cell>
          <cell r="AB9">
            <v>1568150</v>
          </cell>
          <cell r="AH9">
            <v>0</v>
          </cell>
          <cell r="AT9">
            <v>1962190</v>
          </cell>
          <cell r="AZ9">
            <v>198714</v>
          </cell>
          <cell r="BF9">
            <v>0</v>
          </cell>
          <cell r="BS9">
            <v>746100</v>
          </cell>
          <cell r="BY9">
            <v>354150</v>
          </cell>
          <cell r="CE9">
            <v>0</v>
          </cell>
          <cell r="CQ9">
            <v>986007</v>
          </cell>
          <cell r="CW9">
            <v>419635</v>
          </cell>
          <cell r="DC9">
            <v>0</v>
          </cell>
          <cell r="DO9">
            <v>2736218</v>
          </cell>
          <cell r="DU9">
            <v>982341</v>
          </cell>
          <cell r="EA9">
            <v>435461</v>
          </cell>
        </row>
        <row r="11">
          <cell r="M11">
            <v>0</v>
          </cell>
          <cell r="N11">
            <v>0</v>
          </cell>
          <cell r="O11">
            <v>0</v>
          </cell>
          <cell r="V11">
            <v>0</v>
          </cell>
          <cell r="AB11">
            <v>0</v>
          </cell>
          <cell r="AH11">
            <v>0</v>
          </cell>
          <cell r="AT11">
            <v>0</v>
          </cell>
          <cell r="AZ11">
            <v>0</v>
          </cell>
          <cell r="BF11">
            <v>0</v>
          </cell>
          <cell r="BS11">
            <v>0</v>
          </cell>
          <cell r="BY11">
            <v>0</v>
          </cell>
          <cell r="CE11">
            <v>0</v>
          </cell>
          <cell r="CQ11">
            <v>0</v>
          </cell>
          <cell r="CW11">
            <v>0</v>
          </cell>
          <cell r="DC11">
            <v>0</v>
          </cell>
          <cell r="DO11">
            <v>0</v>
          </cell>
          <cell r="DU11">
            <v>0</v>
          </cell>
          <cell r="EA11">
            <v>0</v>
          </cell>
        </row>
        <row r="12">
          <cell r="M12">
            <v>8955031</v>
          </cell>
          <cell r="N12">
            <v>10204385</v>
          </cell>
          <cell r="O12">
            <v>45100</v>
          </cell>
          <cell r="V12">
            <v>2315900</v>
          </cell>
          <cell r="AB12">
            <v>5618250</v>
          </cell>
          <cell r="AH12">
            <v>0</v>
          </cell>
          <cell r="AT12">
            <v>4104150</v>
          </cell>
          <cell r="AZ12">
            <v>8371078</v>
          </cell>
          <cell r="BF12">
            <v>181000</v>
          </cell>
          <cell r="BS12">
            <v>639089</v>
          </cell>
          <cell r="BY12">
            <v>468490</v>
          </cell>
          <cell r="CE12">
            <v>251500</v>
          </cell>
          <cell r="CQ12">
            <v>1294528</v>
          </cell>
          <cell r="CW12">
            <v>2171121</v>
          </cell>
          <cell r="DC12">
            <v>120000</v>
          </cell>
          <cell r="DO12">
            <v>3168701</v>
          </cell>
          <cell r="DU12">
            <v>210990</v>
          </cell>
          <cell r="EA12">
            <v>5530963</v>
          </cell>
        </row>
        <row r="18">
          <cell r="M18">
            <v>949400</v>
          </cell>
          <cell r="N18">
            <v>0</v>
          </cell>
          <cell r="O18">
            <v>0</v>
          </cell>
          <cell r="V18">
            <v>0</v>
          </cell>
          <cell r="AB18">
            <v>0</v>
          </cell>
          <cell r="AH18">
            <v>0</v>
          </cell>
          <cell r="AT18">
            <v>0</v>
          </cell>
          <cell r="AZ18">
            <v>0</v>
          </cell>
          <cell r="BF18">
            <v>0</v>
          </cell>
          <cell r="BS18">
            <v>0</v>
          </cell>
          <cell r="BY18">
            <v>0</v>
          </cell>
          <cell r="CE18">
            <v>0</v>
          </cell>
          <cell r="CQ18">
            <v>0</v>
          </cell>
          <cell r="CW18">
            <v>0</v>
          </cell>
          <cell r="DC18">
            <v>0</v>
          </cell>
          <cell r="DO18">
            <v>0</v>
          </cell>
          <cell r="DU18">
            <v>0</v>
          </cell>
          <cell r="EA18">
            <v>0</v>
          </cell>
        </row>
        <row r="19">
          <cell r="M19">
            <v>7402186</v>
          </cell>
          <cell r="N19">
            <v>0</v>
          </cell>
          <cell r="O19">
            <v>0</v>
          </cell>
          <cell r="V19">
            <v>8596999</v>
          </cell>
          <cell r="AB19">
            <v>0</v>
          </cell>
          <cell r="AH19">
            <v>0</v>
          </cell>
          <cell r="AT19">
            <v>13782643</v>
          </cell>
          <cell r="AZ19">
            <v>0</v>
          </cell>
          <cell r="BF19">
            <v>0</v>
          </cell>
          <cell r="BS19">
            <v>25187829</v>
          </cell>
          <cell r="BY19">
            <v>0</v>
          </cell>
          <cell r="CE19">
            <v>60000</v>
          </cell>
          <cell r="CQ19">
            <v>8732783</v>
          </cell>
          <cell r="CW19">
            <v>0</v>
          </cell>
          <cell r="DC19">
            <v>2085788</v>
          </cell>
          <cell r="DO19">
            <v>3640683</v>
          </cell>
          <cell r="DU19">
            <v>0</v>
          </cell>
          <cell r="EA19">
            <v>0</v>
          </cell>
        </row>
        <row r="20">
          <cell r="M20">
            <v>1295834</v>
          </cell>
          <cell r="N20">
            <v>1016700</v>
          </cell>
          <cell r="O20">
            <v>0</v>
          </cell>
          <cell r="V20">
            <v>490213</v>
          </cell>
          <cell r="AB20">
            <v>2339550</v>
          </cell>
          <cell r="AH20">
            <v>0</v>
          </cell>
          <cell r="AT20">
            <v>1729455</v>
          </cell>
          <cell r="AZ20">
            <v>9000</v>
          </cell>
          <cell r="BF20">
            <v>0</v>
          </cell>
          <cell r="BS20">
            <v>1990500</v>
          </cell>
          <cell r="BY20">
            <v>470464</v>
          </cell>
          <cell r="CE20">
            <v>0</v>
          </cell>
          <cell r="CQ20">
            <v>577654</v>
          </cell>
          <cell r="CW20">
            <v>236167</v>
          </cell>
          <cell r="DC20">
            <v>0</v>
          </cell>
          <cell r="DO20">
            <v>48000</v>
          </cell>
          <cell r="DU20">
            <v>0</v>
          </cell>
          <cell r="EA20">
            <v>0</v>
          </cell>
        </row>
        <row r="21">
          <cell r="M21">
            <v>1421123</v>
          </cell>
          <cell r="N21">
            <v>0</v>
          </cell>
          <cell r="O21">
            <v>0</v>
          </cell>
          <cell r="V21">
            <v>456000</v>
          </cell>
          <cell r="AB21">
            <v>0</v>
          </cell>
          <cell r="AH21">
            <v>0</v>
          </cell>
          <cell r="AT21">
            <v>440314</v>
          </cell>
          <cell r="AZ21">
            <v>0</v>
          </cell>
          <cell r="BF21">
            <v>0</v>
          </cell>
          <cell r="BS21">
            <v>80300</v>
          </cell>
          <cell r="BY21">
            <v>0</v>
          </cell>
          <cell r="CE21">
            <v>0</v>
          </cell>
          <cell r="CQ21">
            <v>860200</v>
          </cell>
          <cell r="CW21">
            <v>0</v>
          </cell>
          <cell r="DC21">
            <v>0</v>
          </cell>
          <cell r="DO21">
            <v>190000</v>
          </cell>
          <cell r="DU21">
            <v>0</v>
          </cell>
          <cell r="EA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V22">
            <v>0</v>
          </cell>
          <cell r="AB22">
            <v>0</v>
          </cell>
          <cell r="AH22">
            <v>0</v>
          </cell>
          <cell r="AT22">
            <v>0</v>
          </cell>
          <cell r="AZ22">
            <v>0</v>
          </cell>
          <cell r="BF22">
            <v>0</v>
          </cell>
          <cell r="BS22">
            <v>0</v>
          </cell>
          <cell r="BY22">
            <v>0</v>
          </cell>
          <cell r="CE22">
            <v>0</v>
          </cell>
          <cell r="CQ22">
            <v>0</v>
          </cell>
          <cell r="CW22">
            <v>0</v>
          </cell>
          <cell r="DC22">
            <v>0</v>
          </cell>
          <cell r="DO22">
            <v>0</v>
          </cell>
          <cell r="DU22">
            <v>0</v>
          </cell>
          <cell r="EA22">
            <v>0</v>
          </cell>
        </row>
        <row r="23">
          <cell r="M23">
            <v>0</v>
          </cell>
          <cell r="N23">
            <v>0</v>
          </cell>
          <cell r="O23">
            <v>0</v>
          </cell>
          <cell r="V23">
            <v>62285</v>
          </cell>
          <cell r="AB23">
            <v>0</v>
          </cell>
          <cell r="AH23">
            <v>0</v>
          </cell>
          <cell r="AT23">
            <v>2070313</v>
          </cell>
          <cell r="AZ23">
            <v>0</v>
          </cell>
          <cell r="BF23">
            <v>0</v>
          </cell>
          <cell r="BS23">
            <v>0</v>
          </cell>
          <cell r="BY23">
            <v>10000</v>
          </cell>
          <cell r="CE23">
            <v>0</v>
          </cell>
          <cell r="CQ23">
            <v>3257250</v>
          </cell>
          <cell r="CW23">
            <v>0</v>
          </cell>
          <cell r="DC23">
            <v>0</v>
          </cell>
          <cell r="DO23">
            <v>299200</v>
          </cell>
          <cell r="DU23">
            <v>0</v>
          </cell>
          <cell r="EA23">
            <v>0</v>
          </cell>
        </row>
        <row r="24">
          <cell r="M24">
            <v>864149</v>
          </cell>
          <cell r="N24">
            <v>25150</v>
          </cell>
          <cell r="O24">
            <v>0</v>
          </cell>
          <cell r="V24">
            <v>458140</v>
          </cell>
          <cell r="AB24">
            <v>26250</v>
          </cell>
          <cell r="AH24">
            <v>0</v>
          </cell>
          <cell r="AT24">
            <v>402950</v>
          </cell>
          <cell r="AZ24">
            <v>0</v>
          </cell>
          <cell r="BF24">
            <v>0</v>
          </cell>
          <cell r="BS24">
            <v>491095</v>
          </cell>
          <cell r="BY24">
            <v>160</v>
          </cell>
          <cell r="CE24">
            <v>0</v>
          </cell>
          <cell r="CQ24">
            <v>465960</v>
          </cell>
          <cell r="CW24">
            <v>141515</v>
          </cell>
          <cell r="DC24">
            <v>0</v>
          </cell>
          <cell r="DO24">
            <v>283904</v>
          </cell>
          <cell r="DU24">
            <v>128850</v>
          </cell>
          <cell r="EA24">
            <v>0</v>
          </cell>
        </row>
        <row r="26">
          <cell r="M26"/>
          <cell r="N26"/>
          <cell r="O26"/>
          <cell r="V26">
            <v>0</v>
          </cell>
          <cell r="AB26">
            <v>0</v>
          </cell>
          <cell r="AH26">
            <v>0</v>
          </cell>
          <cell r="AT26">
            <v>2200000</v>
          </cell>
          <cell r="AZ26">
            <v>0</v>
          </cell>
          <cell r="BF26">
            <v>0</v>
          </cell>
          <cell r="BS26">
            <v>0</v>
          </cell>
          <cell r="BY26">
            <v>0</v>
          </cell>
          <cell r="CE26">
            <v>0</v>
          </cell>
          <cell r="CQ26">
            <v>0</v>
          </cell>
          <cell r="CW26">
            <v>0</v>
          </cell>
          <cell r="DC26">
            <v>0</v>
          </cell>
          <cell r="DO26">
            <v>0</v>
          </cell>
          <cell r="DU26">
            <v>0</v>
          </cell>
          <cell r="EA26">
            <v>0</v>
          </cell>
        </row>
        <row r="27">
          <cell r="M27">
            <v>30681046</v>
          </cell>
          <cell r="N27">
            <v>435062</v>
          </cell>
          <cell r="O27">
            <v>0</v>
          </cell>
          <cell r="V27">
            <v>1318377</v>
          </cell>
          <cell r="AB27">
            <v>393110</v>
          </cell>
          <cell r="AH27">
            <v>0</v>
          </cell>
          <cell r="AT27">
            <v>1586631</v>
          </cell>
          <cell r="AZ27">
            <v>1030994</v>
          </cell>
          <cell r="BF27">
            <v>12000</v>
          </cell>
          <cell r="BS27">
            <v>2463181</v>
          </cell>
          <cell r="BY27">
            <v>655150</v>
          </cell>
          <cell r="CE27">
            <v>140000</v>
          </cell>
          <cell r="CQ27">
            <v>558947</v>
          </cell>
          <cell r="CW27">
            <v>821200</v>
          </cell>
          <cell r="DC27">
            <v>122000</v>
          </cell>
          <cell r="DO27">
            <v>396310</v>
          </cell>
          <cell r="DU27">
            <v>450463</v>
          </cell>
          <cell r="EA27">
            <v>169750</v>
          </cell>
        </row>
        <row r="28">
          <cell r="M28">
            <v>42613738</v>
          </cell>
          <cell r="O28">
            <v>0</v>
          </cell>
          <cell r="V28">
            <v>11382014</v>
          </cell>
          <cell r="AB28">
            <v>2758910</v>
          </cell>
          <cell r="AH28">
            <v>0</v>
          </cell>
          <cell r="AT28">
            <v>22212306</v>
          </cell>
          <cell r="AZ28">
            <v>1039994</v>
          </cell>
          <cell r="BF28">
            <v>12000</v>
          </cell>
          <cell r="BS28">
            <v>30212905</v>
          </cell>
          <cell r="BY28">
            <v>1135774</v>
          </cell>
          <cell r="CE28">
            <v>200000</v>
          </cell>
          <cell r="CQ28">
            <v>14452794</v>
          </cell>
          <cell r="CW28">
            <v>1198882</v>
          </cell>
          <cell r="DC28">
            <v>2207788</v>
          </cell>
          <cell r="DO28">
            <v>4858097</v>
          </cell>
          <cell r="DU28">
            <v>579313</v>
          </cell>
          <cell r="EA28">
            <v>169750</v>
          </cell>
        </row>
        <row r="46">
          <cell r="V46">
            <v>3865044</v>
          </cell>
          <cell r="AB46">
            <v>470836</v>
          </cell>
          <cell r="AH46">
            <v>0</v>
          </cell>
          <cell r="AN46">
            <v>4335880</v>
          </cell>
          <cell r="AT46">
            <v>4316530</v>
          </cell>
          <cell r="AZ46">
            <v>0</v>
          </cell>
          <cell r="BF46">
            <v>0</v>
          </cell>
          <cell r="BH46">
            <v>2996030</v>
          </cell>
          <cell r="BI46">
            <v>7500</v>
          </cell>
          <cell r="BJ46">
            <v>250000</v>
          </cell>
          <cell r="BK46">
            <v>1063000</v>
          </cell>
          <cell r="BL46">
            <v>4316530</v>
          </cell>
          <cell r="BS46">
            <v>10000</v>
          </cell>
          <cell r="BY46">
            <v>734150</v>
          </cell>
          <cell r="CE46">
            <v>0</v>
          </cell>
          <cell r="CG46">
            <v>734050</v>
          </cell>
          <cell r="CH46">
            <v>10100</v>
          </cell>
          <cell r="CI46">
            <v>0</v>
          </cell>
          <cell r="CJ46">
            <v>0</v>
          </cell>
          <cell r="CK46">
            <v>744150</v>
          </cell>
          <cell r="CQ46">
            <v>0</v>
          </cell>
          <cell r="CW46">
            <v>1872938</v>
          </cell>
          <cell r="DC46">
            <v>0</v>
          </cell>
          <cell r="DE46">
            <v>0</v>
          </cell>
          <cell r="DF46">
            <v>0</v>
          </cell>
          <cell r="DG46">
            <v>430667</v>
          </cell>
          <cell r="DH46">
            <v>1442271</v>
          </cell>
          <cell r="DO46">
            <v>1767230</v>
          </cell>
          <cell r="DU46">
            <v>0</v>
          </cell>
          <cell r="EA46">
            <v>1767413</v>
          </cell>
          <cell r="EC46">
            <v>883650</v>
          </cell>
          <cell r="ED46">
            <v>2650993</v>
          </cell>
          <cell r="EE46">
            <v>0</v>
          </cell>
          <cell r="EF46">
            <v>0</v>
          </cell>
        </row>
        <row r="47">
          <cell r="V47">
            <v>188000</v>
          </cell>
          <cell r="AB47">
            <v>550000</v>
          </cell>
          <cell r="AH47">
            <v>0</v>
          </cell>
          <cell r="AN47">
            <v>738000</v>
          </cell>
          <cell r="AT47">
            <v>1960385</v>
          </cell>
          <cell r="AZ47">
            <v>2299389</v>
          </cell>
          <cell r="BF47">
            <v>4246000</v>
          </cell>
          <cell r="BH47">
            <v>0</v>
          </cell>
          <cell r="BI47">
            <v>0</v>
          </cell>
          <cell r="BJ47">
            <v>3319897</v>
          </cell>
          <cell r="BK47">
            <v>5185877</v>
          </cell>
          <cell r="BL47">
            <v>8505774</v>
          </cell>
          <cell r="BS47">
            <v>518500</v>
          </cell>
          <cell r="BY47">
            <v>1435000</v>
          </cell>
          <cell r="CE47">
            <v>0</v>
          </cell>
          <cell r="CG47">
            <v>600000</v>
          </cell>
          <cell r="CH47">
            <v>500000</v>
          </cell>
          <cell r="CI47">
            <v>853500</v>
          </cell>
          <cell r="CJ47">
            <v>0</v>
          </cell>
          <cell r="CK47">
            <v>1953500</v>
          </cell>
          <cell r="CQ47">
            <v>0</v>
          </cell>
          <cell r="CW47">
            <v>0</v>
          </cell>
          <cell r="DC47">
            <v>27223</v>
          </cell>
          <cell r="DE47">
            <v>0</v>
          </cell>
          <cell r="DF47">
            <v>27223</v>
          </cell>
          <cell r="DG47">
            <v>0</v>
          </cell>
          <cell r="DH47">
            <v>0</v>
          </cell>
          <cell r="DO47">
            <v>0</v>
          </cell>
          <cell r="DU47">
            <v>0</v>
          </cell>
          <cell r="EA47">
            <v>28178</v>
          </cell>
          <cell r="EC47">
            <v>0</v>
          </cell>
          <cell r="ED47">
            <v>28178</v>
          </cell>
          <cell r="EE47">
            <v>0</v>
          </cell>
          <cell r="EF47">
            <v>0</v>
          </cell>
        </row>
        <row r="48">
          <cell r="V48">
            <v>50000</v>
          </cell>
          <cell r="AB48">
            <v>0</v>
          </cell>
          <cell r="AH48">
            <v>0</v>
          </cell>
          <cell r="AN48">
            <v>50000</v>
          </cell>
          <cell r="AT48">
            <v>0</v>
          </cell>
          <cell r="AZ48">
            <v>0</v>
          </cell>
          <cell r="BF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S48">
            <v>210000</v>
          </cell>
          <cell r="BY48">
            <v>0</v>
          </cell>
          <cell r="CE48">
            <v>0</v>
          </cell>
          <cell r="CG48">
            <v>0</v>
          </cell>
          <cell r="CH48">
            <v>0</v>
          </cell>
          <cell r="CI48">
            <v>210000</v>
          </cell>
          <cell r="CJ48">
            <v>0</v>
          </cell>
          <cell r="CK48">
            <v>210000</v>
          </cell>
          <cell r="CQ48">
            <v>0</v>
          </cell>
          <cell r="CW48">
            <v>0</v>
          </cell>
          <cell r="DC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O48">
            <v>0</v>
          </cell>
          <cell r="DU48">
            <v>0</v>
          </cell>
          <cell r="EA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</row>
        <row r="49">
          <cell r="V49">
            <v>1023226</v>
          </cell>
          <cell r="AB49">
            <v>10504573</v>
          </cell>
          <cell r="AH49">
            <v>0</v>
          </cell>
          <cell r="AN49">
            <v>11527799</v>
          </cell>
          <cell r="AT49">
            <v>12546</v>
          </cell>
          <cell r="AZ49">
            <v>5077890</v>
          </cell>
          <cell r="BF49">
            <v>2023493</v>
          </cell>
          <cell r="BH49">
            <v>2508691</v>
          </cell>
          <cell r="BI49">
            <v>4584692</v>
          </cell>
          <cell r="BJ49">
            <v>8000</v>
          </cell>
          <cell r="BK49">
            <v>12546</v>
          </cell>
          <cell r="BL49">
            <v>7113929</v>
          </cell>
          <cell r="BS49">
            <v>54700</v>
          </cell>
          <cell r="BY49">
            <v>524700</v>
          </cell>
          <cell r="CE49">
            <v>0</v>
          </cell>
          <cell r="CG49">
            <v>18000</v>
          </cell>
          <cell r="CH49">
            <v>530500</v>
          </cell>
          <cell r="CI49">
            <v>9600</v>
          </cell>
          <cell r="CJ49">
            <v>21300</v>
          </cell>
          <cell r="CK49">
            <v>579400</v>
          </cell>
          <cell r="CQ49">
            <v>63500</v>
          </cell>
          <cell r="CW49">
            <v>500000</v>
          </cell>
          <cell r="DC49">
            <v>11894230</v>
          </cell>
          <cell r="DE49">
            <v>0</v>
          </cell>
          <cell r="DF49">
            <v>2485930</v>
          </cell>
          <cell r="DG49">
            <v>1062050</v>
          </cell>
          <cell r="DH49">
            <v>8909750</v>
          </cell>
          <cell r="DO49">
            <v>57250</v>
          </cell>
          <cell r="DU49">
            <v>0</v>
          </cell>
          <cell r="EA49">
            <v>7078354</v>
          </cell>
          <cell r="EC49">
            <v>5804900</v>
          </cell>
          <cell r="ED49">
            <v>1330704</v>
          </cell>
          <cell r="EE49">
            <v>0</v>
          </cell>
          <cell r="EF49">
            <v>0</v>
          </cell>
        </row>
        <row r="50">
          <cell r="V50">
            <v>3038784</v>
          </cell>
          <cell r="AB50">
            <v>1510098</v>
          </cell>
          <cell r="AH50">
            <v>2706017</v>
          </cell>
          <cell r="AN50">
            <v>7254899</v>
          </cell>
          <cell r="AT50">
            <v>891599</v>
          </cell>
          <cell r="AZ50">
            <v>78219</v>
          </cell>
          <cell r="BF50">
            <v>709490</v>
          </cell>
          <cell r="BH50">
            <v>903432</v>
          </cell>
          <cell r="BI50">
            <v>248819</v>
          </cell>
          <cell r="BJ50">
            <v>359398</v>
          </cell>
          <cell r="BK50">
            <v>167659</v>
          </cell>
          <cell r="BL50">
            <v>1679308</v>
          </cell>
          <cell r="BS50">
            <v>819656</v>
          </cell>
          <cell r="BY50">
            <v>851611</v>
          </cell>
          <cell r="CE50">
            <v>654257</v>
          </cell>
          <cell r="CG50">
            <v>48755</v>
          </cell>
          <cell r="CH50">
            <v>1457113</v>
          </cell>
          <cell r="CI50">
            <v>819656</v>
          </cell>
          <cell r="CJ50">
            <v>0</v>
          </cell>
          <cell r="CK50">
            <v>2325524</v>
          </cell>
          <cell r="CQ50">
            <v>468253</v>
          </cell>
          <cell r="CW50">
            <v>0</v>
          </cell>
          <cell r="DC50">
            <v>322602</v>
          </cell>
          <cell r="DE50">
            <v>0</v>
          </cell>
          <cell r="DF50">
            <v>0</v>
          </cell>
          <cell r="DG50">
            <v>790855</v>
          </cell>
          <cell r="DH50">
            <v>0</v>
          </cell>
          <cell r="DO50">
            <v>1839543</v>
          </cell>
          <cell r="DU50">
            <v>0</v>
          </cell>
          <cell r="EA50">
            <v>6177194</v>
          </cell>
          <cell r="EC50">
            <v>7216737</v>
          </cell>
          <cell r="ED50">
            <v>800000</v>
          </cell>
          <cell r="EE50">
            <v>0</v>
          </cell>
          <cell r="EF50">
            <v>0</v>
          </cell>
        </row>
        <row r="51">
          <cell r="V51">
            <v>64000</v>
          </cell>
          <cell r="AB51">
            <v>2412800</v>
          </cell>
          <cell r="AH51">
            <v>0</v>
          </cell>
          <cell r="AN51">
            <v>2476800</v>
          </cell>
          <cell r="AT51">
            <v>70000</v>
          </cell>
          <cell r="AZ51">
            <v>1882850</v>
          </cell>
          <cell r="BF51">
            <v>0</v>
          </cell>
          <cell r="BH51">
            <v>91750</v>
          </cell>
          <cell r="BI51">
            <v>1855100</v>
          </cell>
          <cell r="BJ51">
            <v>0</v>
          </cell>
          <cell r="BK51">
            <v>6000</v>
          </cell>
          <cell r="BL51">
            <v>1952850</v>
          </cell>
          <cell r="BS51">
            <v>52000</v>
          </cell>
          <cell r="BY51">
            <v>1583000</v>
          </cell>
          <cell r="CE51">
            <v>0</v>
          </cell>
          <cell r="CG51">
            <v>1012050</v>
          </cell>
          <cell r="CH51">
            <v>570950</v>
          </cell>
          <cell r="CI51">
            <v>0</v>
          </cell>
          <cell r="CJ51">
            <v>52000</v>
          </cell>
          <cell r="CK51">
            <v>1635000</v>
          </cell>
          <cell r="CQ51">
            <v>0</v>
          </cell>
          <cell r="CW51">
            <v>0</v>
          </cell>
          <cell r="DC51">
            <v>181850</v>
          </cell>
          <cell r="DE51">
            <v>0</v>
          </cell>
          <cell r="DF51">
            <v>0</v>
          </cell>
          <cell r="DG51">
            <v>181850</v>
          </cell>
          <cell r="DH51">
            <v>0</v>
          </cell>
          <cell r="DO51">
            <v>0</v>
          </cell>
          <cell r="DU51">
            <v>0</v>
          </cell>
          <cell r="EA51">
            <v>4853550</v>
          </cell>
          <cell r="EC51">
            <v>3240000</v>
          </cell>
          <cell r="ED51">
            <v>1613550</v>
          </cell>
          <cell r="EE51">
            <v>0</v>
          </cell>
          <cell r="EF51">
            <v>0</v>
          </cell>
        </row>
        <row r="52">
          <cell r="V52">
            <v>1347949</v>
          </cell>
          <cell r="AB52">
            <v>3177309</v>
          </cell>
          <cell r="AH52">
            <v>347042</v>
          </cell>
          <cell r="AN52">
            <v>4872300</v>
          </cell>
          <cell r="AT52">
            <v>2808850</v>
          </cell>
          <cell r="AZ52">
            <v>3147448</v>
          </cell>
          <cell r="BF52">
            <v>6282752</v>
          </cell>
          <cell r="BH52">
            <v>4120748</v>
          </cell>
          <cell r="BI52">
            <v>5524202</v>
          </cell>
          <cell r="BJ52">
            <v>289900</v>
          </cell>
          <cell r="BK52">
            <v>2304200</v>
          </cell>
          <cell r="BL52">
            <v>12239050</v>
          </cell>
          <cell r="BS52">
            <v>52500</v>
          </cell>
          <cell r="BY52">
            <v>0</v>
          </cell>
          <cell r="CE52">
            <v>776500</v>
          </cell>
          <cell r="CG52">
            <v>416500</v>
          </cell>
          <cell r="CH52">
            <v>352500</v>
          </cell>
          <cell r="CI52">
            <v>60000</v>
          </cell>
          <cell r="CJ52">
            <v>0</v>
          </cell>
          <cell r="CK52">
            <v>829000</v>
          </cell>
          <cell r="CQ52">
            <v>135442</v>
          </cell>
          <cell r="CW52">
            <v>2047</v>
          </cell>
          <cell r="DC52">
            <v>0</v>
          </cell>
          <cell r="DE52">
            <v>2047</v>
          </cell>
          <cell r="DF52">
            <v>52850</v>
          </cell>
          <cell r="DG52">
            <v>25950</v>
          </cell>
          <cell r="DH52">
            <v>56642</v>
          </cell>
          <cell r="DO52">
            <v>23500</v>
          </cell>
          <cell r="DU52">
            <v>0</v>
          </cell>
          <cell r="EA52">
            <v>10978689</v>
          </cell>
          <cell r="EC52">
            <v>10108989</v>
          </cell>
          <cell r="ED52">
            <v>893200</v>
          </cell>
          <cell r="EE52">
            <v>0</v>
          </cell>
          <cell r="EF52">
            <v>0</v>
          </cell>
        </row>
        <row r="53">
          <cell r="V53">
            <v>0</v>
          </cell>
          <cell r="AB53">
            <v>5000</v>
          </cell>
          <cell r="AH53">
            <v>0</v>
          </cell>
          <cell r="AN53">
            <v>5000</v>
          </cell>
          <cell r="AT53">
            <v>0</v>
          </cell>
          <cell r="AZ53">
            <v>10000</v>
          </cell>
          <cell r="BF53">
            <v>0</v>
          </cell>
          <cell r="BH53">
            <v>5000</v>
          </cell>
          <cell r="BI53">
            <v>0</v>
          </cell>
          <cell r="BJ53">
            <v>0</v>
          </cell>
          <cell r="BK53">
            <v>5000</v>
          </cell>
          <cell r="BL53">
            <v>10000</v>
          </cell>
          <cell r="BS53">
            <v>0</v>
          </cell>
          <cell r="BY53">
            <v>0</v>
          </cell>
          <cell r="CE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Q53">
            <v>0</v>
          </cell>
          <cell r="CW53">
            <v>6569</v>
          </cell>
          <cell r="DC53">
            <v>0</v>
          </cell>
          <cell r="DE53">
            <v>0</v>
          </cell>
          <cell r="DF53">
            <v>6569</v>
          </cell>
          <cell r="DG53">
            <v>0</v>
          </cell>
          <cell r="DH53">
            <v>0</v>
          </cell>
          <cell r="DO53">
            <v>0</v>
          </cell>
          <cell r="DU53">
            <v>0</v>
          </cell>
          <cell r="EA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</row>
        <row r="54">
          <cell r="V54">
            <v>357110</v>
          </cell>
          <cell r="AB54">
            <v>31200</v>
          </cell>
          <cell r="AH54">
            <v>0</v>
          </cell>
          <cell r="AN54">
            <v>388310</v>
          </cell>
          <cell r="AT54">
            <v>4674900</v>
          </cell>
          <cell r="AZ54">
            <v>6882100</v>
          </cell>
          <cell r="BF54">
            <v>0</v>
          </cell>
          <cell r="BH54">
            <v>0</v>
          </cell>
          <cell r="BI54">
            <v>3071300</v>
          </cell>
          <cell r="BJ54">
            <v>7264000</v>
          </cell>
          <cell r="BK54">
            <v>1221700</v>
          </cell>
          <cell r="BL54">
            <v>11557000</v>
          </cell>
          <cell r="BS54">
            <v>805200</v>
          </cell>
          <cell r="BY54">
            <v>716750</v>
          </cell>
          <cell r="CE54">
            <v>0</v>
          </cell>
          <cell r="CG54">
            <v>708100</v>
          </cell>
          <cell r="CH54">
            <v>0</v>
          </cell>
          <cell r="CI54">
            <v>812850</v>
          </cell>
          <cell r="CJ54">
            <v>1000</v>
          </cell>
          <cell r="CK54">
            <v>1521950</v>
          </cell>
          <cell r="CQ54">
            <v>866226</v>
          </cell>
          <cell r="CW54">
            <v>359334</v>
          </cell>
          <cell r="DC54">
            <v>0</v>
          </cell>
          <cell r="DE54">
            <v>10000</v>
          </cell>
          <cell r="DF54">
            <v>19000</v>
          </cell>
          <cell r="DG54">
            <v>505150</v>
          </cell>
          <cell r="DH54">
            <v>691410</v>
          </cell>
          <cell r="DO54">
            <v>750152</v>
          </cell>
          <cell r="DU54">
            <v>0</v>
          </cell>
          <cell r="EA54">
            <v>3231250</v>
          </cell>
          <cell r="EC54">
            <v>752902</v>
          </cell>
          <cell r="ED54">
            <v>3228500</v>
          </cell>
          <cell r="EE54">
            <v>0</v>
          </cell>
          <cell r="EF54">
            <v>0</v>
          </cell>
        </row>
        <row r="55">
          <cell r="V55">
            <v>0</v>
          </cell>
          <cell r="AB55">
            <v>0</v>
          </cell>
          <cell r="AH55">
            <v>0</v>
          </cell>
          <cell r="AN55">
            <v>0</v>
          </cell>
          <cell r="AT55">
            <v>0</v>
          </cell>
          <cell r="AZ55">
            <v>0</v>
          </cell>
          <cell r="BF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S55">
            <v>121400</v>
          </cell>
          <cell r="BY55">
            <v>0</v>
          </cell>
          <cell r="CE55">
            <v>0</v>
          </cell>
          <cell r="CG55">
            <v>121400</v>
          </cell>
          <cell r="CH55">
            <v>0</v>
          </cell>
          <cell r="CI55">
            <v>0</v>
          </cell>
          <cell r="CJ55">
            <v>0</v>
          </cell>
          <cell r="CK55">
            <v>121400</v>
          </cell>
          <cell r="CQ55">
            <v>108000</v>
          </cell>
          <cell r="CW55">
            <v>0</v>
          </cell>
          <cell r="DC55">
            <v>0</v>
          </cell>
          <cell r="DE55">
            <v>0</v>
          </cell>
          <cell r="DF55">
            <v>0</v>
          </cell>
          <cell r="DG55">
            <v>108000</v>
          </cell>
          <cell r="DH55">
            <v>0</v>
          </cell>
          <cell r="DO55">
            <v>0</v>
          </cell>
          <cell r="DU55">
            <v>0</v>
          </cell>
          <cell r="EA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</row>
        <row r="56">
          <cell r="V56">
            <v>413923</v>
          </cell>
          <cell r="AB56">
            <v>0</v>
          </cell>
          <cell r="AH56">
            <v>0</v>
          </cell>
          <cell r="AN56">
            <v>413923</v>
          </cell>
          <cell r="AT56">
            <v>3290702</v>
          </cell>
          <cell r="AZ56">
            <v>1156494</v>
          </cell>
          <cell r="BF56">
            <v>0</v>
          </cell>
          <cell r="BH56">
            <v>1747589</v>
          </cell>
          <cell r="BI56">
            <v>1523313</v>
          </cell>
          <cell r="BJ56">
            <v>19800</v>
          </cell>
          <cell r="BK56">
            <v>1156494</v>
          </cell>
          <cell r="BL56">
            <v>4447196</v>
          </cell>
          <cell r="BS56">
            <v>0</v>
          </cell>
          <cell r="BY56">
            <v>0</v>
          </cell>
          <cell r="CE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Q56">
            <v>32517</v>
          </cell>
          <cell r="CW56">
            <v>8000</v>
          </cell>
          <cell r="DC56">
            <v>1512844</v>
          </cell>
          <cell r="DE56">
            <v>0</v>
          </cell>
          <cell r="DF56">
            <v>0</v>
          </cell>
          <cell r="DG56">
            <v>307434</v>
          </cell>
          <cell r="DH56">
            <v>1245927</v>
          </cell>
          <cell r="DO56">
            <v>0</v>
          </cell>
          <cell r="DU56">
            <v>0</v>
          </cell>
          <cell r="EA56">
            <v>2238035</v>
          </cell>
          <cell r="EC56">
            <v>2238035</v>
          </cell>
          <cell r="ED56">
            <v>0</v>
          </cell>
          <cell r="EE56">
            <v>0</v>
          </cell>
          <cell r="EF56">
            <v>0</v>
          </cell>
        </row>
        <row r="57">
          <cell r="V57">
            <v>1054643</v>
          </cell>
          <cell r="AB57">
            <v>336178</v>
          </cell>
          <cell r="AH57">
            <v>805444</v>
          </cell>
          <cell r="AN57">
            <v>2196265</v>
          </cell>
          <cell r="AT57">
            <v>1442264</v>
          </cell>
          <cell r="AZ57">
            <v>166764</v>
          </cell>
          <cell r="BF57">
            <v>674050</v>
          </cell>
          <cell r="BH57">
            <v>360374</v>
          </cell>
          <cell r="BI57">
            <v>94000</v>
          </cell>
          <cell r="BJ57">
            <v>1577309</v>
          </cell>
          <cell r="BK57">
            <v>251395</v>
          </cell>
          <cell r="BL57">
            <v>2283078</v>
          </cell>
          <cell r="BS57">
            <v>3131650</v>
          </cell>
          <cell r="BY57">
            <v>6489199</v>
          </cell>
          <cell r="CE57">
            <v>1120304</v>
          </cell>
          <cell r="CG57">
            <v>172304</v>
          </cell>
          <cell r="CH57">
            <v>24000</v>
          </cell>
          <cell r="CI57">
            <v>7336662</v>
          </cell>
          <cell r="CJ57">
            <v>3208187</v>
          </cell>
          <cell r="CK57">
            <v>10741153</v>
          </cell>
          <cell r="CQ57">
            <v>21700</v>
          </cell>
          <cell r="CW57">
            <v>2013178</v>
          </cell>
          <cell r="DC57">
            <v>3696944</v>
          </cell>
          <cell r="DE57">
            <v>5709822</v>
          </cell>
          <cell r="DF57">
            <v>0</v>
          </cell>
          <cell r="DG57">
            <v>300</v>
          </cell>
          <cell r="DH57">
            <v>21700</v>
          </cell>
          <cell r="DO57">
            <v>0</v>
          </cell>
          <cell r="DU57">
            <v>0</v>
          </cell>
          <cell r="EA57">
            <v>701602</v>
          </cell>
          <cell r="EC57">
            <v>167326</v>
          </cell>
          <cell r="ED57">
            <v>534276</v>
          </cell>
          <cell r="EE57">
            <v>0</v>
          </cell>
          <cell r="EF57">
            <v>0</v>
          </cell>
        </row>
        <row r="58">
          <cell r="V58">
            <v>18000</v>
          </cell>
          <cell r="AB58">
            <v>34000</v>
          </cell>
          <cell r="AH58">
            <v>0</v>
          </cell>
          <cell r="AN58">
            <v>52000</v>
          </cell>
          <cell r="AT58">
            <v>230883</v>
          </cell>
          <cell r="AZ58">
            <v>0</v>
          </cell>
          <cell r="BF58">
            <v>0</v>
          </cell>
          <cell r="BH58">
            <v>230883</v>
          </cell>
          <cell r="BI58">
            <v>0</v>
          </cell>
          <cell r="BJ58">
            <v>0</v>
          </cell>
          <cell r="BK58">
            <v>0</v>
          </cell>
          <cell r="BL58">
            <v>230883</v>
          </cell>
          <cell r="BS58">
            <v>60500</v>
          </cell>
          <cell r="BY58">
            <v>0</v>
          </cell>
          <cell r="CE58">
            <v>0</v>
          </cell>
          <cell r="CG58">
            <v>30500</v>
          </cell>
          <cell r="CH58">
            <v>30000</v>
          </cell>
          <cell r="CI58">
            <v>0</v>
          </cell>
          <cell r="CJ58">
            <v>0</v>
          </cell>
          <cell r="CK58">
            <v>60500</v>
          </cell>
          <cell r="CQ58">
            <v>20000</v>
          </cell>
          <cell r="CW58">
            <v>130000</v>
          </cell>
          <cell r="DC58">
            <v>256421</v>
          </cell>
          <cell r="DE58">
            <v>0</v>
          </cell>
          <cell r="DF58">
            <v>39858</v>
          </cell>
          <cell r="DG58">
            <v>0</v>
          </cell>
          <cell r="DH58">
            <v>366563</v>
          </cell>
          <cell r="DO58">
            <v>0</v>
          </cell>
          <cell r="DU58">
            <v>0</v>
          </cell>
          <cell r="EA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</row>
        <row r="59">
          <cell r="V59">
            <v>16254545</v>
          </cell>
          <cell r="AB59">
            <v>12917196</v>
          </cell>
          <cell r="AH59">
            <v>2441033</v>
          </cell>
          <cell r="AN59">
            <v>31612774</v>
          </cell>
          <cell r="AT59">
            <v>53100</v>
          </cell>
          <cell r="AZ59">
            <v>32540768</v>
          </cell>
          <cell r="BF59">
            <v>997450</v>
          </cell>
          <cell r="BH59">
            <v>5702796</v>
          </cell>
          <cell r="BI59">
            <v>6321023</v>
          </cell>
          <cell r="BJ59">
            <v>12339899</v>
          </cell>
          <cell r="BK59">
            <v>9227600</v>
          </cell>
          <cell r="BL59">
            <v>33591318</v>
          </cell>
          <cell r="BS59">
            <v>40000</v>
          </cell>
          <cell r="BY59">
            <v>14564411</v>
          </cell>
          <cell r="CE59">
            <v>5717600</v>
          </cell>
          <cell r="CG59">
            <v>5115983</v>
          </cell>
          <cell r="CH59">
            <v>9321867</v>
          </cell>
          <cell r="CI59">
            <v>5784161</v>
          </cell>
          <cell r="CJ59">
            <v>100000</v>
          </cell>
          <cell r="CK59">
            <v>20322011</v>
          </cell>
          <cell r="CQ59">
            <v>0</v>
          </cell>
          <cell r="CW59">
            <v>14854210</v>
          </cell>
          <cell r="DC59">
            <v>8541461</v>
          </cell>
          <cell r="DE59">
            <v>3744812</v>
          </cell>
          <cell r="DF59">
            <v>5255611</v>
          </cell>
          <cell r="DG59">
            <v>4809926</v>
          </cell>
          <cell r="DH59">
            <v>9585322</v>
          </cell>
          <cell r="DO59">
            <v>0</v>
          </cell>
          <cell r="DU59">
            <v>9065379</v>
          </cell>
          <cell r="EA59">
            <v>5148146</v>
          </cell>
          <cell r="EC59">
            <v>9461294</v>
          </cell>
          <cell r="ED59">
            <v>4752231</v>
          </cell>
          <cell r="EE59">
            <v>0</v>
          </cell>
          <cell r="EF59">
            <v>0</v>
          </cell>
        </row>
        <row r="60">
          <cell r="V60">
            <v>0</v>
          </cell>
          <cell r="AB60">
            <v>0</v>
          </cell>
          <cell r="AH60">
            <v>0</v>
          </cell>
          <cell r="AN60">
            <v>0</v>
          </cell>
          <cell r="AT60">
            <v>0</v>
          </cell>
          <cell r="AZ60">
            <v>0</v>
          </cell>
          <cell r="BF60">
            <v>80000</v>
          </cell>
          <cell r="BH60">
            <v>0</v>
          </cell>
          <cell r="BI60">
            <v>0</v>
          </cell>
          <cell r="BJ60">
            <v>80000</v>
          </cell>
          <cell r="BK60">
            <v>0</v>
          </cell>
          <cell r="BL60">
            <v>80000</v>
          </cell>
          <cell r="BS60">
            <v>0</v>
          </cell>
          <cell r="BY60">
            <v>0</v>
          </cell>
          <cell r="CE60">
            <v>80000</v>
          </cell>
          <cell r="CG60">
            <v>0</v>
          </cell>
          <cell r="CH60">
            <v>0</v>
          </cell>
          <cell r="CI60">
            <v>80000</v>
          </cell>
          <cell r="CJ60">
            <v>0</v>
          </cell>
          <cell r="CK60">
            <v>80000</v>
          </cell>
          <cell r="CQ60">
            <v>0</v>
          </cell>
          <cell r="CW60">
            <v>50000</v>
          </cell>
          <cell r="DC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50000</v>
          </cell>
          <cell r="DO60">
            <v>0</v>
          </cell>
          <cell r="DU60">
            <v>100000</v>
          </cell>
          <cell r="EA60">
            <v>0</v>
          </cell>
          <cell r="EC60">
            <v>0</v>
          </cell>
          <cell r="ED60">
            <v>100000</v>
          </cell>
          <cell r="EE60">
            <v>0</v>
          </cell>
          <cell r="EF60">
            <v>0</v>
          </cell>
        </row>
        <row r="61">
          <cell r="V61">
            <v>0</v>
          </cell>
          <cell r="AB61">
            <v>0</v>
          </cell>
          <cell r="AH61">
            <v>0</v>
          </cell>
          <cell r="AN61">
            <v>0</v>
          </cell>
          <cell r="AT61">
            <v>113081</v>
          </cell>
          <cell r="AZ61">
            <v>0</v>
          </cell>
          <cell r="BF61">
            <v>0</v>
          </cell>
          <cell r="BH61">
            <v>0</v>
          </cell>
          <cell r="BI61">
            <v>0</v>
          </cell>
          <cell r="BJ61">
            <v>113081</v>
          </cell>
          <cell r="BK61">
            <v>0</v>
          </cell>
          <cell r="BL61">
            <v>113081</v>
          </cell>
          <cell r="BS61">
            <v>1518801</v>
          </cell>
          <cell r="BY61">
            <v>0</v>
          </cell>
          <cell r="CE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1518801</v>
          </cell>
          <cell r="CK61">
            <v>1518801</v>
          </cell>
          <cell r="CQ61">
            <v>117200</v>
          </cell>
          <cell r="CW61">
            <v>0</v>
          </cell>
          <cell r="DC61">
            <v>0</v>
          </cell>
          <cell r="DE61">
            <v>117200</v>
          </cell>
          <cell r="DF61">
            <v>0</v>
          </cell>
          <cell r="DG61">
            <v>0</v>
          </cell>
          <cell r="DH61">
            <v>0</v>
          </cell>
          <cell r="DO61">
            <v>120276</v>
          </cell>
          <cell r="DU61">
            <v>0</v>
          </cell>
          <cell r="EA61">
            <v>0</v>
          </cell>
          <cell r="EC61">
            <v>120276</v>
          </cell>
          <cell r="ED61">
            <v>0</v>
          </cell>
          <cell r="EE61">
            <v>0</v>
          </cell>
          <cell r="EF61">
            <v>0</v>
          </cell>
        </row>
        <row r="62">
          <cell r="V62">
            <v>7983779</v>
          </cell>
          <cell r="AB62">
            <v>51450</v>
          </cell>
          <cell r="AH62">
            <v>0</v>
          </cell>
          <cell r="AN62">
            <v>8035229</v>
          </cell>
          <cell r="AT62">
            <v>21310726</v>
          </cell>
          <cell r="AZ62">
            <v>90750</v>
          </cell>
          <cell r="BF62">
            <v>0</v>
          </cell>
          <cell r="BH62">
            <v>80000</v>
          </cell>
          <cell r="BI62">
            <v>3057684</v>
          </cell>
          <cell r="BJ62">
            <v>8666621</v>
          </cell>
          <cell r="BK62">
            <v>9597171</v>
          </cell>
          <cell r="BL62">
            <v>21401476</v>
          </cell>
          <cell r="BS62">
            <v>1440747</v>
          </cell>
          <cell r="BY62">
            <v>36000</v>
          </cell>
          <cell r="CE62">
            <v>50000</v>
          </cell>
          <cell r="CG62">
            <v>773105</v>
          </cell>
          <cell r="CH62">
            <v>402333</v>
          </cell>
          <cell r="CI62">
            <v>3309</v>
          </cell>
          <cell r="CJ62">
            <v>348000</v>
          </cell>
          <cell r="CK62">
            <v>1526747</v>
          </cell>
          <cell r="CQ62">
            <v>702578</v>
          </cell>
          <cell r="CW62">
            <v>7000</v>
          </cell>
          <cell r="DC62">
            <v>2894898</v>
          </cell>
          <cell r="DE62">
            <v>387053</v>
          </cell>
          <cell r="DF62">
            <v>1895025</v>
          </cell>
          <cell r="DG62">
            <v>560000</v>
          </cell>
          <cell r="DH62">
            <v>762398</v>
          </cell>
          <cell r="DO62">
            <v>10850</v>
          </cell>
          <cell r="DU62">
            <v>0</v>
          </cell>
          <cell r="EA62">
            <v>4743945</v>
          </cell>
          <cell r="EC62">
            <v>818350</v>
          </cell>
          <cell r="ED62">
            <v>3936445</v>
          </cell>
          <cell r="EE62">
            <v>0</v>
          </cell>
          <cell r="EF62">
            <v>0</v>
          </cell>
        </row>
        <row r="63">
          <cell r="V63">
            <v>0</v>
          </cell>
          <cell r="AB63">
            <v>0</v>
          </cell>
          <cell r="AH63">
            <v>0</v>
          </cell>
          <cell r="AN63">
            <v>0</v>
          </cell>
          <cell r="AT63">
            <v>40000</v>
          </cell>
          <cell r="AZ63">
            <v>0</v>
          </cell>
          <cell r="BF63">
            <v>0</v>
          </cell>
          <cell r="BH63">
            <v>0</v>
          </cell>
          <cell r="BI63">
            <v>0</v>
          </cell>
          <cell r="BJ63">
            <v>40000</v>
          </cell>
          <cell r="BK63">
            <v>0</v>
          </cell>
          <cell r="BL63">
            <v>40000</v>
          </cell>
          <cell r="BS63">
            <v>0</v>
          </cell>
          <cell r="BY63">
            <v>0</v>
          </cell>
          <cell r="CE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Q63">
            <v>85000</v>
          </cell>
          <cell r="CW63">
            <v>0</v>
          </cell>
          <cell r="DC63">
            <v>0</v>
          </cell>
          <cell r="DE63">
            <v>0</v>
          </cell>
          <cell r="DF63">
            <v>0</v>
          </cell>
          <cell r="DG63">
            <v>85000</v>
          </cell>
          <cell r="DH63">
            <v>0</v>
          </cell>
          <cell r="DO63">
            <v>0</v>
          </cell>
          <cell r="DU63">
            <v>10000</v>
          </cell>
          <cell r="EA63">
            <v>0</v>
          </cell>
          <cell r="EC63">
            <v>10000</v>
          </cell>
          <cell r="ED63">
            <v>0</v>
          </cell>
          <cell r="EE63">
            <v>0</v>
          </cell>
          <cell r="EF63">
            <v>0</v>
          </cell>
        </row>
        <row r="64">
          <cell r="V64">
            <v>1540091</v>
          </cell>
          <cell r="AB64">
            <v>346720</v>
          </cell>
          <cell r="AH64">
            <v>0</v>
          </cell>
          <cell r="AN64">
            <v>1886811</v>
          </cell>
          <cell r="AT64">
            <v>216163</v>
          </cell>
          <cell r="AZ64">
            <v>0</v>
          </cell>
          <cell r="BF64">
            <v>0</v>
          </cell>
          <cell r="BH64">
            <v>0</v>
          </cell>
          <cell r="BI64">
            <v>0</v>
          </cell>
          <cell r="BJ64">
            <v>215863</v>
          </cell>
          <cell r="BK64">
            <v>300</v>
          </cell>
          <cell r="BL64">
            <v>216163</v>
          </cell>
          <cell r="BS64">
            <v>223834</v>
          </cell>
          <cell r="BY64">
            <v>0</v>
          </cell>
          <cell r="CE64">
            <v>0</v>
          </cell>
          <cell r="CG64">
            <v>0</v>
          </cell>
          <cell r="CH64">
            <v>223834</v>
          </cell>
          <cell r="CI64">
            <v>0</v>
          </cell>
          <cell r="CJ64">
            <v>0</v>
          </cell>
          <cell r="CK64">
            <v>223834</v>
          </cell>
          <cell r="CQ64">
            <v>0</v>
          </cell>
          <cell r="CW64">
            <v>0</v>
          </cell>
          <cell r="DC64">
            <v>1625392</v>
          </cell>
          <cell r="DE64">
            <v>0</v>
          </cell>
          <cell r="DF64">
            <v>0</v>
          </cell>
          <cell r="DG64">
            <v>0</v>
          </cell>
          <cell r="DH64">
            <v>1625392</v>
          </cell>
          <cell r="DO64">
            <v>0</v>
          </cell>
          <cell r="DU64">
            <v>0</v>
          </cell>
          <cell r="EA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</row>
        <row r="65">
          <cell r="V65">
            <v>3410704</v>
          </cell>
          <cell r="AB65">
            <v>3727769</v>
          </cell>
          <cell r="AH65">
            <v>1604665</v>
          </cell>
          <cell r="AN65">
            <v>8743138</v>
          </cell>
          <cell r="AT65">
            <v>1343870</v>
          </cell>
          <cell r="AZ65">
            <v>1343040</v>
          </cell>
          <cell r="BF65">
            <v>463510</v>
          </cell>
          <cell r="BH65">
            <v>1343040</v>
          </cell>
          <cell r="BI65">
            <v>1789380</v>
          </cell>
          <cell r="BJ65">
            <v>18000</v>
          </cell>
          <cell r="BK65">
            <v>0</v>
          </cell>
          <cell r="BL65">
            <v>3150420</v>
          </cell>
          <cell r="BS65">
            <v>4953800</v>
          </cell>
          <cell r="BY65">
            <v>9073450</v>
          </cell>
          <cell r="CE65">
            <v>5159350</v>
          </cell>
          <cell r="CG65">
            <v>878000</v>
          </cell>
          <cell r="CH65">
            <v>2564000</v>
          </cell>
          <cell r="CI65">
            <v>10600100</v>
          </cell>
          <cell r="CJ65">
            <v>5144500</v>
          </cell>
          <cell r="CK65">
            <v>19186600</v>
          </cell>
          <cell r="CQ65">
            <v>2072101</v>
          </cell>
          <cell r="CW65">
            <v>13000</v>
          </cell>
          <cell r="DC65">
            <v>0</v>
          </cell>
          <cell r="DE65">
            <v>51505</v>
          </cell>
          <cell r="DF65">
            <v>25950</v>
          </cell>
          <cell r="DG65">
            <v>748870</v>
          </cell>
          <cell r="DH65">
            <v>1258776</v>
          </cell>
          <cell r="DO65">
            <v>14750</v>
          </cell>
          <cell r="DU65">
            <v>0</v>
          </cell>
          <cell r="EA65">
            <v>2661379</v>
          </cell>
          <cell r="EC65">
            <v>1933568</v>
          </cell>
          <cell r="ED65">
            <v>742561</v>
          </cell>
          <cell r="EE65">
            <v>0</v>
          </cell>
          <cell r="EF65">
            <v>0</v>
          </cell>
        </row>
        <row r="66">
          <cell r="V66">
            <v>2012000</v>
          </cell>
          <cell r="AB66">
            <v>0</v>
          </cell>
          <cell r="AH66">
            <v>0</v>
          </cell>
          <cell r="AN66">
            <v>2012000</v>
          </cell>
          <cell r="AT66">
            <v>9675655</v>
          </cell>
          <cell r="AZ66">
            <v>0</v>
          </cell>
          <cell r="BF66">
            <v>234900</v>
          </cell>
          <cell r="BH66">
            <v>5985755</v>
          </cell>
          <cell r="BI66">
            <v>2824800</v>
          </cell>
          <cell r="BJ66">
            <v>0</v>
          </cell>
          <cell r="BK66">
            <v>1100000</v>
          </cell>
          <cell r="BL66">
            <v>9910555</v>
          </cell>
          <cell r="BS66">
            <v>0</v>
          </cell>
          <cell r="BY66">
            <v>0</v>
          </cell>
          <cell r="CE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Q66">
            <v>0</v>
          </cell>
          <cell r="CW66">
            <v>3752150</v>
          </cell>
          <cell r="DC66">
            <v>5270554</v>
          </cell>
          <cell r="DE66">
            <v>0</v>
          </cell>
          <cell r="DF66">
            <v>0</v>
          </cell>
          <cell r="DG66">
            <v>2991134</v>
          </cell>
          <cell r="DH66">
            <v>6031570</v>
          </cell>
          <cell r="DO66">
            <v>0</v>
          </cell>
          <cell r="DU66">
            <v>0</v>
          </cell>
          <cell r="EA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</row>
        <row r="67">
          <cell r="V67">
            <v>0</v>
          </cell>
          <cell r="AB67">
            <v>243553</v>
          </cell>
          <cell r="AH67">
            <v>0</v>
          </cell>
          <cell r="AN67">
            <v>243553</v>
          </cell>
          <cell r="AT67">
            <v>986842</v>
          </cell>
          <cell r="AZ67">
            <v>740514</v>
          </cell>
          <cell r="BF67">
            <v>0</v>
          </cell>
          <cell r="BH67">
            <v>0</v>
          </cell>
          <cell r="BI67">
            <v>121776</v>
          </cell>
          <cell r="BJ67">
            <v>1605580</v>
          </cell>
          <cell r="BK67">
            <v>0</v>
          </cell>
          <cell r="BL67">
            <v>1727356</v>
          </cell>
          <cell r="BS67">
            <v>0</v>
          </cell>
          <cell r="BY67">
            <v>0</v>
          </cell>
          <cell r="CE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Q67">
            <v>126218</v>
          </cell>
          <cell r="CW67">
            <v>49085</v>
          </cell>
          <cell r="DC67">
            <v>0</v>
          </cell>
          <cell r="DE67">
            <v>0</v>
          </cell>
          <cell r="DF67">
            <v>0</v>
          </cell>
          <cell r="DG67">
            <v>49085</v>
          </cell>
          <cell r="DH67">
            <v>126218</v>
          </cell>
          <cell r="DO67">
            <v>136950</v>
          </cell>
          <cell r="DU67">
            <v>0</v>
          </cell>
          <cell r="EA67">
            <v>0</v>
          </cell>
          <cell r="EC67">
            <v>136950</v>
          </cell>
          <cell r="ED67">
            <v>0</v>
          </cell>
          <cell r="EE67">
            <v>0</v>
          </cell>
          <cell r="EF67">
            <v>0</v>
          </cell>
        </row>
        <row r="68">
          <cell r="V68">
            <v>9232802</v>
          </cell>
          <cell r="AB68">
            <v>2595760</v>
          </cell>
          <cell r="AH68">
            <v>0</v>
          </cell>
          <cell r="AN68">
            <v>11828562</v>
          </cell>
          <cell r="AT68">
            <v>2508503</v>
          </cell>
          <cell r="AZ68">
            <v>848100</v>
          </cell>
          <cell r="BF68">
            <v>85000</v>
          </cell>
          <cell r="BH68">
            <v>627950</v>
          </cell>
          <cell r="BI68">
            <v>683651</v>
          </cell>
          <cell r="BJ68">
            <v>1766252</v>
          </cell>
          <cell r="BK68">
            <v>363750</v>
          </cell>
          <cell r="BL68">
            <v>3441603</v>
          </cell>
          <cell r="BS68">
            <v>7864949</v>
          </cell>
          <cell r="BY68">
            <v>3919794</v>
          </cell>
          <cell r="CE68">
            <v>80000</v>
          </cell>
          <cell r="CG68">
            <v>304990</v>
          </cell>
          <cell r="CH68">
            <v>1753250</v>
          </cell>
          <cell r="CI68">
            <v>2171454</v>
          </cell>
          <cell r="CJ68">
            <v>7635049</v>
          </cell>
          <cell r="CK68">
            <v>11864743</v>
          </cell>
          <cell r="CQ68">
            <v>4104449</v>
          </cell>
          <cell r="CW68">
            <v>3195100</v>
          </cell>
          <cell r="DC68">
            <v>120000</v>
          </cell>
          <cell r="DE68">
            <v>3293115</v>
          </cell>
          <cell r="DF68">
            <v>3118434</v>
          </cell>
          <cell r="DG68">
            <v>968000</v>
          </cell>
          <cell r="DH68">
            <v>40000</v>
          </cell>
          <cell r="DO68">
            <v>528150</v>
          </cell>
          <cell r="DU68">
            <v>36600</v>
          </cell>
          <cell r="EA68">
            <v>56000</v>
          </cell>
          <cell r="EC68">
            <v>408000</v>
          </cell>
          <cell r="ED68">
            <v>212750</v>
          </cell>
          <cell r="EE68">
            <v>0</v>
          </cell>
          <cell r="EF68">
            <v>0</v>
          </cell>
        </row>
        <row r="69">
          <cell r="V69">
            <v>0</v>
          </cell>
          <cell r="AB69">
            <v>0</v>
          </cell>
          <cell r="AH69">
            <v>2983264</v>
          </cell>
          <cell r="AN69">
            <v>2983264</v>
          </cell>
          <cell r="AT69">
            <v>0</v>
          </cell>
          <cell r="AZ69">
            <v>0</v>
          </cell>
          <cell r="BF69">
            <v>279000</v>
          </cell>
          <cell r="BH69">
            <v>139500</v>
          </cell>
          <cell r="BI69">
            <v>139500</v>
          </cell>
          <cell r="BJ69">
            <v>0</v>
          </cell>
          <cell r="BK69">
            <v>0</v>
          </cell>
          <cell r="BL69">
            <v>279000</v>
          </cell>
          <cell r="BS69">
            <v>0</v>
          </cell>
          <cell r="BY69">
            <v>0</v>
          </cell>
          <cell r="CE69">
            <v>1108143</v>
          </cell>
          <cell r="CG69">
            <v>150000</v>
          </cell>
          <cell r="CH69">
            <v>150400</v>
          </cell>
          <cell r="CI69">
            <v>252000</v>
          </cell>
          <cell r="CJ69">
            <v>555743</v>
          </cell>
          <cell r="CK69">
            <v>1108143</v>
          </cell>
          <cell r="CQ69">
            <v>0</v>
          </cell>
          <cell r="CW69">
            <v>0</v>
          </cell>
          <cell r="DC69">
            <v>2987736</v>
          </cell>
          <cell r="DE69">
            <v>1779162</v>
          </cell>
          <cell r="DF69">
            <v>858574</v>
          </cell>
          <cell r="DG69">
            <v>350000</v>
          </cell>
          <cell r="DH69">
            <v>0</v>
          </cell>
          <cell r="DO69">
            <v>0</v>
          </cell>
          <cell r="DU69">
            <v>0</v>
          </cell>
          <cell r="EA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</row>
        <row r="70">
          <cell r="V70">
            <v>5597700</v>
          </cell>
          <cell r="AB70">
            <v>0</v>
          </cell>
          <cell r="AH70">
            <v>0</v>
          </cell>
          <cell r="AN70">
            <v>5597700</v>
          </cell>
          <cell r="AT70">
            <v>5548300</v>
          </cell>
          <cell r="AZ70">
            <v>300000</v>
          </cell>
          <cell r="BF70">
            <v>0</v>
          </cell>
          <cell r="BH70">
            <v>2669300</v>
          </cell>
          <cell r="BI70">
            <v>331000</v>
          </cell>
          <cell r="BJ70">
            <v>1425850</v>
          </cell>
          <cell r="BK70">
            <v>1422150</v>
          </cell>
          <cell r="BL70">
            <v>5848300</v>
          </cell>
          <cell r="BS70">
            <v>966300</v>
          </cell>
          <cell r="BY70">
            <v>0</v>
          </cell>
          <cell r="CE70">
            <v>0</v>
          </cell>
          <cell r="CG70">
            <v>0</v>
          </cell>
          <cell r="CH70">
            <v>252550</v>
          </cell>
          <cell r="CI70">
            <v>31000</v>
          </cell>
          <cell r="CJ70">
            <v>682750</v>
          </cell>
          <cell r="CK70">
            <v>966300</v>
          </cell>
          <cell r="CQ70">
            <v>4529020</v>
          </cell>
          <cell r="CW70">
            <v>9156050</v>
          </cell>
          <cell r="DC70">
            <v>1200000</v>
          </cell>
          <cell r="DE70">
            <v>1720000</v>
          </cell>
          <cell r="DF70">
            <v>8901120</v>
          </cell>
          <cell r="DG70">
            <v>4263950</v>
          </cell>
          <cell r="DH70">
            <v>0</v>
          </cell>
          <cell r="DO70">
            <v>2241068</v>
          </cell>
          <cell r="DU70">
            <v>0</v>
          </cell>
          <cell r="EA70">
            <v>286500</v>
          </cell>
          <cell r="EC70">
            <v>286500</v>
          </cell>
          <cell r="ED70">
            <v>2241068</v>
          </cell>
          <cell r="EE70">
            <v>0</v>
          </cell>
          <cell r="EF70">
            <v>0</v>
          </cell>
        </row>
        <row r="71">
          <cell r="V71">
            <v>0</v>
          </cell>
          <cell r="AB71">
            <v>6192562</v>
          </cell>
          <cell r="AH71">
            <v>2420668</v>
          </cell>
          <cell r="AN71">
            <v>8613230</v>
          </cell>
          <cell r="AT71">
            <v>0</v>
          </cell>
          <cell r="AZ71">
            <v>1009350</v>
          </cell>
          <cell r="BF71">
            <v>1845415</v>
          </cell>
          <cell r="BH71">
            <v>0</v>
          </cell>
          <cell r="BI71">
            <v>2505415</v>
          </cell>
          <cell r="BJ71">
            <v>349350</v>
          </cell>
          <cell r="BK71">
            <v>0</v>
          </cell>
          <cell r="BL71">
            <v>2854765</v>
          </cell>
          <cell r="BS71">
            <v>30527</v>
          </cell>
          <cell r="BY71">
            <v>1200000</v>
          </cell>
          <cell r="CE71">
            <v>869721</v>
          </cell>
          <cell r="CG71">
            <v>0</v>
          </cell>
          <cell r="CH71">
            <v>1200000</v>
          </cell>
          <cell r="CI71">
            <v>293777</v>
          </cell>
          <cell r="CJ71">
            <v>606471</v>
          </cell>
          <cell r="CK71">
            <v>2100248</v>
          </cell>
          <cell r="CQ71">
            <v>0</v>
          </cell>
          <cell r="CW71">
            <v>300000</v>
          </cell>
          <cell r="DC71">
            <v>12751607</v>
          </cell>
          <cell r="DE71">
            <v>2931371</v>
          </cell>
          <cell r="DF71">
            <v>5361629</v>
          </cell>
          <cell r="DG71">
            <v>2908607</v>
          </cell>
          <cell r="DH71">
            <v>1850000</v>
          </cell>
          <cell r="DO71">
            <v>0</v>
          </cell>
          <cell r="DU71">
            <v>0</v>
          </cell>
          <cell r="EA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</row>
        <row r="72">
          <cell r="V72">
            <v>1535000</v>
          </cell>
          <cell r="AB72">
            <v>30700</v>
          </cell>
          <cell r="AH72">
            <v>361000</v>
          </cell>
          <cell r="AN72">
            <v>1926700</v>
          </cell>
          <cell r="AT72">
            <v>8826895</v>
          </cell>
          <cell r="AZ72">
            <v>3186268</v>
          </cell>
          <cell r="BF72">
            <v>479000</v>
          </cell>
          <cell r="BH72">
            <v>455000</v>
          </cell>
          <cell r="BI72">
            <v>1444250</v>
          </cell>
          <cell r="BJ72">
            <v>0</v>
          </cell>
          <cell r="BK72">
            <v>10592913</v>
          </cell>
          <cell r="BL72">
            <v>12492163</v>
          </cell>
          <cell r="BS72">
            <v>1111000</v>
          </cell>
          <cell r="BY72">
            <v>600000</v>
          </cell>
          <cell r="CE72">
            <v>1591810</v>
          </cell>
          <cell r="CG72">
            <v>1466810</v>
          </cell>
          <cell r="CH72">
            <v>1185000</v>
          </cell>
          <cell r="CI72">
            <v>650000</v>
          </cell>
          <cell r="CJ72">
            <v>1000</v>
          </cell>
          <cell r="CK72">
            <v>3302810</v>
          </cell>
          <cell r="CQ72">
            <v>1002855</v>
          </cell>
          <cell r="CW72">
            <v>12877</v>
          </cell>
          <cell r="DC72">
            <v>0</v>
          </cell>
          <cell r="DE72">
            <v>0</v>
          </cell>
          <cell r="DF72">
            <v>79105</v>
          </cell>
          <cell r="DG72">
            <v>788750</v>
          </cell>
          <cell r="DH72">
            <v>147877</v>
          </cell>
          <cell r="DO72">
            <v>0</v>
          </cell>
          <cell r="DU72">
            <v>0</v>
          </cell>
          <cell r="EA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</row>
        <row r="73">
          <cell r="V73">
            <v>0</v>
          </cell>
          <cell r="AB73">
            <v>0</v>
          </cell>
          <cell r="AH73">
            <v>0</v>
          </cell>
          <cell r="AN73">
            <v>0</v>
          </cell>
          <cell r="AT73">
            <v>0</v>
          </cell>
          <cell r="AZ73">
            <v>0</v>
          </cell>
          <cell r="BF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S73">
            <v>1805770</v>
          </cell>
          <cell r="BY73">
            <v>0</v>
          </cell>
          <cell r="CE73">
            <v>0</v>
          </cell>
          <cell r="CG73">
            <v>695738</v>
          </cell>
          <cell r="CH73">
            <v>1110032</v>
          </cell>
          <cell r="CI73">
            <v>0</v>
          </cell>
          <cell r="CJ73">
            <v>0</v>
          </cell>
          <cell r="CK73">
            <v>1805770</v>
          </cell>
          <cell r="CQ73">
            <v>0</v>
          </cell>
          <cell r="CW73">
            <v>0</v>
          </cell>
          <cell r="DC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O73">
            <v>0</v>
          </cell>
          <cell r="DU73">
            <v>0</v>
          </cell>
          <cell r="EA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</row>
        <row r="74">
          <cell r="V74">
            <v>25510</v>
          </cell>
          <cell r="AB74">
            <v>5658950</v>
          </cell>
          <cell r="AH74">
            <v>0</v>
          </cell>
          <cell r="AN74">
            <v>5684460</v>
          </cell>
          <cell r="AT74">
            <v>82300</v>
          </cell>
          <cell r="AZ74">
            <v>6194500</v>
          </cell>
          <cell r="BF74">
            <v>1789950</v>
          </cell>
          <cell r="BH74">
            <v>1266000</v>
          </cell>
          <cell r="BI74">
            <v>26550</v>
          </cell>
          <cell r="BJ74">
            <v>4357300</v>
          </cell>
          <cell r="BK74">
            <v>2416900</v>
          </cell>
          <cell r="BL74">
            <v>8066750</v>
          </cell>
          <cell r="BS74">
            <v>22180</v>
          </cell>
          <cell r="BY74">
            <v>7509550</v>
          </cell>
          <cell r="CE74">
            <v>1585850</v>
          </cell>
          <cell r="CG74">
            <v>5988850</v>
          </cell>
          <cell r="CH74">
            <v>11550</v>
          </cell>
          <cell r="CI74">
            <v>2667000</v>
          </cell>
          <cell r="CJ74">
            <v>450180</v>
          </cell>
          <cell r="CK74">
            <v>9117580</v>
          </cell>
          <cell r="CQ74">
            <v>0</v>
          </cell>
          <cell r="CW74">
            <v>6000</v>
          </cell>
          <cell r="DC74">
            <v>3553800</v>
          </cell>
          <cell r="DE74">
            <v>6000</v>
          </cell>
          <cell r="DF74">
            <v>0</v>
          </cell>
          <cell r="DG74">
            <v>0</v>
          </cell>
          <cell r="DH74">
            <v>3553800</v>
          </cell>
          <cell r="DO74">
            <v>0</v>
          </cell>
          <cell r="DU74">
            <v>0</v>
          </cell>
          <cell r="EA74">
            <v>617200</v>
          </cell>
          <cell r="EC74">
            <v>0</v>
          </cell>
          <cell r="ED74">
            <v>617200</v>
          </cell>
          <cell r="EE74">
            <v>0</v>
          </cell>
          <cell r="EF74">
            <v>0</v>
          </cell>
        </row>
        <row r="75">
          <cell r="V75">
            <v>0</v>
          </cell>
          <cell r="AB75">
            <v>0</v>
          </cell>
          <cell r="AH75">
            <v>0</v>
          </cell>
          <cell r="AN75">
            <v>0</v>
          </cell>
          <cell r="AT75">
            <v>0</v>
          </cell>
          <cell r="AZ75">
            <v>0</v>
          </cell>
          <cell r="BF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S75">
            <v>0</v>
          </cell>
          <cell r="BY75">
            <v>160255</v>
          </cell>
          <cell r="CE75">
            <v>0</v>
          </cell>
          <cell r="CG75">
            <v>0</v>
          </cell>
          <cell r="CH75">
            <v>0</v>
          </cell>
          <cell r="CI75">
            <v>160255</v>
          </cell>
          <cell r="CJ75">
            <v>0</v>
          </cell>
          <cell r="CK75">
            <v>160255</v>
          </cell>
          <cell r="CQ75">
            <v>0</v>
          </cell>
          <cell r="CW75">
            <v>0</v>
          </cell>
          <cell r="DC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O75">
            <v>25100</v>
          </cell>
          <cell r="DU75">
            <v>100000</v>
          </cell>
          <cell r="EA75">
            <v>0</v>
          </cell>
          <cell r="EC75">
            <v>0</v>
          </cell>
          <cell r="ED75">
            <v>125100</v>
          </cell>
          <cell r="EE75">
            <v>0</v>
          </cell>
          <cell r="EF75">
            <v>0</v>
          </cell>
        </row>
        <row r="76">
          <cell r="V76">
            <v>5645530</v>
          </cell>
          <cell r="AB76">
            <v>2109600</v>
          </cell>
          <cell r="AH76">
            <v>2316600</v>
          </cell>
          <cell r="AN76">
            <v>10071730</v>
          </cell>
          <cell r="AT76">
            <v>2525780</v>
          </cell>
          <cell r="AZ76">
            <v>2565500</v>
          </cell>
          <cell r="BF76">
            <v>756000</v>
          </cell>
          <cell r="BH76">
            <v>4676830</v>
          </cell>
          <cell r="BI76">
            <v>218450</v>
          </cell>
          <cell r="BJ76">
            <v>363500</v>
          </cell>
          <cell r="BK76">
            <v>588500</v>
          </cell>
          <cell r="BL76">
            <v>5847280</v>
          </cell>
          <cell r="BS76">
            <v>4547331</v>
          </cell>
          <cell r="BY76">
            <v>4026750</v>
          </cell>
          <cell r="CE76">
            <v>3334450</v>
          </cell>
          <cell r="CG76">
            <v>1030000</v>
          </cell>
          <cell r="CH76">
            <v>7700</v>
          </cell>
          <cell r="CI76">
            <v>457081</v>
          </cell>
          <cell r="CJ76">
            <v>10413750</v>
          </cell>
          <cell r="CK76">
            <v>11908531</v>
          </cell>
          <cell r="CQ76">
            <v>5447216</v>
          </cell>
          <cell r="CW76">
            <v>172800</v>
          </cell>
          <cell r="DC76">
            <v>1961849</v>
          </cell>
          <cell r="DE76">
            <v>5228166</v>
          </cell>
          <cell r="DF76">
            <v>755000</v>
          </cell>
          <cell r="DG76">
            <v>58850</v>
          </cell>
          <cell r="DH76">
            <v>1539849</v>
          </cell>
          <cell r="DO76">
            <v>19500</v>
          </cell>
          <cell r="DU76">
            <v>0</v>
          </cell>
          <cell r="EA76">
            <v>0</v>
          </cell>
          <cell r="EC76">
            <v>19500</v>
          </cell>
          <cell r="ED76">
            <v>0</v>
          </cell>
          <cell r="EE76">
            <v>0</v>
          </cell>
          <cell r="EF76">
            <v>0</v>
          </cell>
        </row>
        <row r="77">
          <cell r="V77">
            <v>1433000</v>
          </cell>
          <cell r="AB77">
            <v>33048807</v>
          </cell>
          <cell r="AH77">
            <v>2833598</v>
          </cell>
          <cell r="AN77">
            <v>37315405</v>
          </cell>
          <cell r="AT77">
            <v>2636080</v>
          </cell>
          <cell r="AZ77">
            <v>25660414</v>
          </cell>
          <cell r="BF77">
            <v>126024</v>
          </cell>
          <cell r="BH77">
            <v>7015347</v>
          </cell>
          <cell r="BI77">
            <v>14883274</v>
          </cell>
          <cell r="BJ77">
            <v>6387120</v>
          </cell>
          <cell r="BK77">
            <v>136777</v>
          </cell>
          <cell r="BL77">
            <v>28422518</v>
          </cell>
          <cell r="BS77">
            <v>4197815</v>
          </cell>
          <cell r="BY77">
            <v>11929066</v>
          </cell>
          <cell r="CE77">
            <v>5965243</v>
          </cell>
          <cell r="CG77">
            <v>8223441</v>
          </cell>
          <cell r="CH77">
            <v>4216583</v>
          </cell>
          <cell r="CI77">
            <v>8874500</v>
          </cell>
          <cell r="CJ77">
            <v>777600</v>
          </cell>
          <cell r="CK77">
            <v>22092124</v>
          </cell>
          <cell r="CQ77">
            <v>74500</v>
          </cell>
          <cell r="CW77">
            <v>5436438</v>
          </cell>
          <cell r="DC77">
            <v>18020817</v>
          </cell>
          <cell r="DE77">
            <v>8246409</v>
          </cell>
          <cell r="DF77">
            <v>2453459</v>
          </cell>
          <cell r="DG77">
            <v>7060299</v>
          </cell>
          <cell r="DH77">
            <v>5771588</v>
          </cell>
          <cell r="DO77">
            <v>48750</v>
          </cell>
          <cell r="DU77">
            <v>314588</v>
          </cell>
          <cell r="EA77">
            <v>24037449</v>
          </cell>
          <cell r="EC77">
            <v>9370568</v>
          </cell>
          <cell r="ED77">
            <v>15030219</v>
          </cell>
          <cell r="EE77">
            <v>0</v>
          </cell>
          <cell r="EF77">
            <v>0</v>
          </cell>
        </row>
        <row r="78">
          <cell r="V78">
            <v>1227264</v>
          </cell>
          <cell r="AB78">
            <v>0</v>
          </cell>
          <cell r="AH78">
            <v>0</v>
          </cell>
          <cell r="AN78">
            <v>1227264</v>
          </cell>
          <cell r="AT78">
            <v>1300000</v>
          </cell>
          <cell r="AZ78">
            <v>3508475</v>
          </cell>
          <cell r="BF78">
            <v>0</v>
          </cell>
          <cell r="BH78">
            <v>896792</v>
          </cell>
          <cell r="BI78">
            <v>2993845</v>
          </cell>
          <cell r="BJ78">
            <v>917838</v>
          </cell>
          <cell r="BK78">
            <v>0</v>
          </cell>
          <cell r="BL78">
            <v>4808475</v>
          </cell>
          <cell r="BS78">
            <v>150000</v>
          </cell>
          <cell r="BY78">
            <v>1571700</v>
          </cell>
          <cell r="CE78">
            <v>0</v>
          </cell>
          <cell r="CG78">
            <v>701700</v>
          </cell>
          <cell r="CH78">
            <v>870000</v>
          </cell>
          <cell r="CI78">
            <v>150000</v>
          </cell>
          <cell r="CJ78">
            <v>0</v>
          </cell>
          <cell r="CK78">
            <v>1721700</v>
          </cell>
          <cell r="CQ78">
            <v>0</v>
          </cell>
          <cell r="CW78">
            <v>0</v>
          </cell>
          <cell r="DC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O78">
            <v>0</v>
          </cell>
          <cell r="DU78">
            <v>0</v>
          </cell>
          <cell r="EA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</row>
        <row r="79">
          <cell r="V79">
            <v>6645200</v>
          </cell>
          <cell r="AB79">
            <v>0</v>
          </cell>
          <cell r="AH79">
            <v>0</v>
          </cell>
          <cell r="AN79">
            <v>6645200</v>
          </cell>
          <cell r="AT79">
            <v>567000</v>
          </cell>
          <cell r="AZ79">
            <v>1532845</v>
          </cell>
          <cell r="BF79">
            <v>300000</v>
          </cell>
          <cell r="BH79">
            <v>2069845</v>
          </cell>
          <cell r="BI79">
            <v>300000</v>
          </cell>
          <cell r="BJ79">
            <v>30000</v>
          </cell>
          <cell r="BK79">
            <v>0</v>
          </cell>
          <cell r="BL79">
            <v>2399845</v>
          </cell>
          <cell r="BS79">
            <v>30000</v>
          </cell>
          <cell r="BY79">
            <v>0</v>
          </cell>
          <cell r="CE79">
            <v>1732986</v>
          </cell>
          <cell r="CG79">
            <v>0</v>
          </cell>
          <cell r="CH79">
            <v>400000</v>
          </cell>
          <cell r="CI79">
            <v>1162986</v>
          </cell>
          <cell r="CJ79">
            <v>200000</v>
          </cell>
          <cell r="CK79">
            <v>1762986</v>
          </cell>
          <cell r="CQ79">
            <v>32000</v>
          </cell>
          <cell r="CW79">
            <v>0</v>
          </cell>
          <cell r="DC79">
            <v>4570306</v>
          </cell>
          <cell r="DE79">
            <v>0</v>
          </cell>
          <cell r="DF79">
            <v>0</v>
          </cell>
          <cell r="DG79">
            <v>903906</v>
          </cell>
          <cell r="DH79">
            <v>3698400</v>
          </cell>
          <cell r="DO79">
            <v>53500</v>
          </cell>
          <cell r="DU79">
            <v>0</v>
          </cell>
          <cell r="EA79">
            <v>150000</v>
          </cell>
          <cell r="EC79">
            <v>0</v>
          </cell>
          <cell r="ED79">
            <v>203500</v>
          </cell>
          <cell r="EE79">
            <v>0</v>
          </cell>
          <cell r="EF79">
            <v>0</v>
          </cell>
        </row>
        <row r="80">
          <cell r="V80">
            <v>20000</v>
          </cell>
          <cell r="AB80">
            <v>660631</v>
          </cell>
          <cell r="AH80">
            <v>0</v>
          </cell>
          <cell r="AN80">
            <v>680631</v>
          </cell>
          <cell r="AT80">
            <v>20000</v>
          </cell>
          <cell r="AZ80">
            <v>669500</v>
          </cell>
          <cell r="BF80">
            <v>0</v>
          </cell>
          <cell r="BH80">
            <v>0</v>
          </cell>
          <cell r="BI80">
            <v>0</v>
          </cell>
          <cell r="BJ80">
            <v>669500</v>
          </cell>
          <cell r="BK80">
            <v>20000</v>
          </cell>
          <cell r="BL80">
            <v>689500</v>
          </cell>
          <cell r="BS80">
            <v>20000</v>
          </cell>
          <cell r="BY80">
            <v>4426531</v>
          </cell>
          <cell r="CE80">
            <v>2405696</v>
          </cell>
          <cell r="CG80">
            <v>1503662</v>
          </cell>
          <cell r="CH80">
            <v>3045158</v>
          </cell>
          <cell r="CI80">
            <v>796413</v>
          </cell>
          <cell r="CJ80">
            <v>1506994</v>
          </cell>
          <cell r="CK80">
            <v>6852227</v>
          </cell>
          <cell r="CQ80">
            <v>0</v>
          </cell>
          <cell r="CW80">
            <v>0</v>
          </cell>
          <cell r="DC80">
            <v>257000</v>
          </cell>
          <cell r="DE80">
            <v>0</v>
          </cell>
          <cell r="DF80">
            <v>257000</v>
          </cell>
          <cell r="DG80">
            <v>0</v>
          </cell>
          <cell r="DH80">
            <v>0</v>
          </cell>
          <cell r="DO80">
            <v>0</v>
          </cell>
          <cell r="DU80">
            <v>0</v>
          </cell>
          <cell r="EA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</row>
        <row r="81">
          <cell r="V81">
            <v>2921039</v>
          </cell>
          <cell r="AB81">
            <v>0</v>
          </cell>
          <cell r="AH81">
            <v>0</v>
          </cell>
          <cell r="AN81">
            <v>2921039</v>
          </cell>
          <cell r="AT81">
            <v>319451</v>
          </cell>
          <cell r="AZ81">
            <v>0</v>
          </cell>
          <cell r="BF81">
            <v>0</v>
          </cell>
          <cell r="BH81">
            <v>0</v>
          </cell>
          <cell r="BI81">
            <v>0</v>
          </cell>
          <cell r="BJ81">
            <v>309451</v>
          </cell>
          <cell r="BK81">
            <v>10000</v>
          </cell>
          <cell r="BL81">
            <v>319451</v>
          </cell>
          <cell r="BS81">
            <v>973389</v>
          </cell>
          <cell r="BY81">
            <v>48730</v>
          </cell>
          <cell r="CE81">
            <v>0</v>
          </cell>
          <cell r="CG81">
            <v>258190</v>
          </cell>
          <cell r="CH81">
            <v>0</v>
          </cell>
          <cell r="CI81">
            <v>0</v>
          </cell>
          <cell r="CJ81">
            <v>763929</v>
          </cell>
          <cell r="CK81">
            <v>1022119</v>
          </cell>
          <cell r="CQ81">
            <v>3153082</v>
          </cell>
          <cell r="CW81">
            <v>4400</v>
          </cell>
          <cell r="DC81">
            <v>359960</v>
          </cell>
          <cell r="DE81">
            <v>4400</v>
          </cell>
          <cell r="DF81">
            <v>1297140</v>
          </cell>
          <cell r="DG81">
            <v>1812742</v>
          </cell>
          <cell r="DH81">
            <v>403160</v>
          </cell>
          <cell r="DO81">
            <v>46650</v>
          </cell>
          <cell r="DU81">
            <v>0</v>
          </cell>
          <cell r="EA81">
            <v>0</v>
          </cell>
          <cell r="EC81">
            <v>0</v>
          </cell>
          <cell r="ED81">
            <v>46650</v>
          </cell>
          <cell r="EE81">
            <v>0</v>
          </cell>
          <cell r="EF81">
            <v>0</v>
          </cell>
        </row>
        <row r="82">
          <cell r="V82">
            <v>0</v>
          </cell>
          <cell r="AB82">
            <v>0</v>
          </cell>
          <cell r="AH82">
            <v>0</v>
          </cell>
          <cell r="AN82">
            <v>0</v>
          </cell>
          <cell r="AT82">
            <v>0</v>
          </cell>
          <cell r="AZ82">
            <v>0</v>
          </cell>
          <cell r="BF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S82">
            <v>0</v>
          </cell>
          <cell r="BY82">
            <v>0</v>
          </cell>
          <cell r="CE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Q82">
            <v>0</v>
          </cell>
          <cell r="CW82">
            <v>0</v>
          </cell>
          <cell r="DC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O82">
            <v>0</v>
          </cell>
          <cell r="DU82">
            <v>0</v>
          </cell>
          <cell r="EA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</row>
        <row r="83">
          <cell r="V83">
            <v>10999</v>
          </cell>
          <cell r="AB83">
            <v>137300</v>
          </cell>
          <cell r="AH83">
            <v>0</v>
          </cell>
          <cell r="AN83">
            <v>148299</v>
          </cell>
          <cell r="AT83">
            <v>0</v>
          </cell>
          <cell r="AZ83">
            <v>0</v>
          </cell>
          <cell r="BF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S83">
            <v>12850</v>
          </cell>
          <cell r="BY83">
            <v>0</v>
          </cell>
          <cell r="CE83">
            <v>0</v>
          </cell>
          <cell r="CG83">
            <v>0</v>
          </cell>
          <cell r="CH83">
            <v>12850</v>
          </cell>
          <cell r="CI83">
            <v>0</v>
          </cell>
          <cell r="CJ83">
            <v>0</v>
          </cell>
          <cell r="CK83">
            <v>12850</v>
          </cell>
          <cell r="CQ83">
            <v>0</v>
          </cell>
          <cell r="CW83">
            <v>0</v>
          </cell>
          <cell r="DC83">
            <v>155950</v>
          </cell>
          <cell r="DE83">
            <v>0</v>
          </cell>
          <cell r="DF83">
            <v>0</v>
          </cell>
          <cell r="DG83">
            <v>155950</v>
          </cell>
          <cell r="DH83">
            <v>0</v>
          </cell>
          <cell r="DO83">
            <v>0</v>
          </cell>
          <cell r="DU83">
            <v>0</v>
          </cell>
          <cell r="EA83">
            <v>12100</v>
          </cell>
          <cell r="EC83">
            <v>0</v>
          </cell>
          <cell r="ED83">
            <v>12100</v>
          </cell>
          <cell r="EE83">
            <v>0</v>
          </cell>
          <cell r="EF83">
            <v>0</v>
          </cell>
        </row>
        <row r="84">
          <cell r="V84">
            <v>1014050</v>
          </cell>
          <cell r="AB84">
            <v>0</v>
          </cell>
          <cell r="AH84">
            <v>0</v>
          </cell>
          <cell r="AN84">
            <v>1014050</v>
          </cell>
          <cell r="AT84">
            <v>18618859</v>
          </cell>
          <cell r="AZ84">
            <v>280000</v>
          </cell>
          <cell r="BF84">
            <v>0</v>
          </cell>
          <cell r="BH84">
            <v>6194948</v>
          </cell>
          <cell r="BI84">
            <v>4846444</v>
          </cell>
          <cell r="BJ84">
            <v>7819967</v>
          </cell>
          <cell r="BK84">
            <v>37500</v>
          </cell>
          <cell r="BL84">
            <v>18898859</v>
          </cell>
          <cell r="BS84">
            <v>286000</v>
          </cell>
          <cell r="BY84">
            <v>37750</v>
          </cell>
          <cell r="CE84">
            <v>0</v>
          </cell>
          <cell r="CG84">
            <v>96000</v>
          </cell>
          <cell r="CH84">
            <v>15000</v>
          </cell>
          <cell r="CI84">
            <v>89000</v>
          </cell>
          <cell r="CJ84">
            <v>123750</v>
          </cell>
          <cell r="CK84">
            <v>323750</v>
          </cell>
          <cell r="CQ84">
            <v>1737010</v>
          </cell>
          <cell r="CW84">
            <v>59950</v>
          </cell>
          <cell r="DC84">
            <v>0</v>
          </cell>
          <cell r="DE84">
            <v>91600</v>
          </cell>
          <cell r="DF84">
            <v>1160</v>
          </cell>
          <cell r="DG84">
            <v>138200</v>
          </cell>
          <cell r="DH84">
            <v>1566000</v>
          </cell>
          <cell r="DO84">
            <v>12139823</v>
          </cell>
          <cell r="DU84">
            <v>148850</v>
          </cell>
          <cell r="EA84">
            <v>2724313</v>
          </cell>
          <cell r="EC84">
            <v>7578170</v>
          </cell>
          <cell r="ED84">
            <v>7434816</v>
          </cell>
          <cell r="EE84">
            <v>0</v>
          </cell>
          <cell r="EF84">
            <v>0</v>
          </cell>
        </row>
        <row r="85">
          <cell r="V85">
            <v>2328517</v>
          </cell>
          <cell r="AB85">
            <v>288300</v>
          </cell>
          <cell r="AH85">
            <v>0</v>
          </cell>
          <cell r="AN85">
            <v>2616817</v>
          </cell>
          <cell r="AT85">
            <v>4735329</v>
          </cell>
          <cell r="AZ85">
            <v>1133421</v>
          </cell>
          <cell r="BF85">
            <v>0</v>
          </cell>
          <cell r="BH85">
            <v>0</v>
          </cell>
          <cell r="BI85">
            <v>2102000</v>
          </cell>
          <cell r="BJ85">
            <v>1030318</v>
          </cell>
          <cell r="BK85">
            <v>2736432</v>
          </cell>
          <cell r="BL85">
            <v>5868750</v>
          </cell>
          <cell r="BS85">
            <v>180250</v>
          </cell>
          <cell r="BY85">
            <v>0</v>
          </cell>
          <cell r="CE85">
            <v>43500</v>
          </cell>
          <cell r="CG85">
            <v>9200</v>
          </cell>
          <cell r="CH85">
            <v>0</v>
          </cell>
          <cell r="CI85">
            <v>171050</v>
          </cell>
          <cell r="CJ85">
            <v>43500</v>
          </cell>
          <cell r="CK85">
            <v>223750</v>
          </cell>
          <cell r="CQ85">
            <v>80550</v>
          </cell>
          <cell r="CW85">
            <v>65000</v>
          </cell>
          <cell r="DC85">
            <v>0</v>
          </cell>
          <cell r="DE85">
            <v>48550</v>
          </cell>
          <cell r="DF85">
            <v>97000</v>
          </cell>
          <cell r="DG85">
            <v>0</v>
          </cell>
          <cell r="DH85">
            <v>0</v>
          </cell>
          <cell r="DO85">
            <v>98350</v>
          </cell>
          <cell r="DU85">
            <v>0</v>
          </cell>
          <cell r="EA85">
            <v>0</v>
          </cell>
          <cell r="EC85">
            <v>98350</v>
          </cell>
          <cell r="ED85">
            <v>0</v>
          </cell>
          <cell r="EE85">
            <v>0</v>
          </cell>
          <cell r="EF85">
            <v>0</v>
          </cell>
        </row>
        <row r="86">
          <cell r="V86">
            <v>10000</v>
          </cell>
          <cell r="AB86">
            <v>0</v>
          </cell>
          <cell r="AH86">
            <v>0</v>
          </cell>
          <cell r="AN86">
            <v>10000</v>
          </cell>
          <cell r="AT86">
            <v>10000</v>
          </cell>
          <cell r="AZ86">
            <v>0</v>
          </cell>
          <cell r="BF86">
            <v>0</v>
          </cell>
          <cell r="BH86">
            <v>0</v>
          </cell>
          <cell r="BI86">
            <v>10000</v>
          </cell>
          <cell r="BJ86">
            <v>0</v>
          </cell>
          <cell r="BK86">
            <v>0</v>
          </cell>
          <cell r="BL86">
            <v>10000</v>
          </cell>
          <cell r="BS86">
            <v>0</v>
          </cell>
          <cell r="BY86">
            <v>0</v>
          </cell>
          <cell r="CE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Q86">
            <v>0</v>
          </cell>
          <cell r="CW86">
            <v>0</v>
          </cell>
          <cell r="DC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O86">
            <v>0</v>
          </cell>
          <cell r="DU86">
            <v>0</v>
          </cell>
          <cell r="EA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</row>
        <row r="87">
          <cell r="V87">
            <v>9789652</v>
          </cell>
          <cell r="AB87">
            <v>2065937</v>
          </cell>
          <cell r="AH87">
            <v>0</v>
          </cell>
          <cell r="AN87">
            <v>11855589</v>
          </cell>
          <cell r="AT87">
            <v>3234616</v>
          </cell>
          <cell r="AZ87">
            <v>7512157</v>
          </cell>
          <cell r="BF87">
            <v>0</v>
          </cell>
          <cell r="BH87">
            <v>3508139</v>
          </cell>
          <cell r="BI87">
            <v>2454367</v>
          </cell>
          <cell r="BJ87">
            <v>1717729</v>
          </cell>
          <cell r="BK87">
            <v>3066538</v>
          </cell>
          <cell r="BL87">
            <v>10746773</v>
          </cell>
          <cell r="BS87">
            <v>3087925</v>
          </cell>
          <cell r="BY87">
            <v>15685141</v>
          </cell>
          <cell r="CE87">
            <v>0</v>
          </cell>
          <cell r="CG87">
            <v>3456117</v>
          </cell>
          <cell r="CH87">
            <v>6368885</v>
          </cell>
          <cell r="CI87">
            <v>5209945</v>
          </cell>
          <cell r="CJ87">
            <v>3738119</v>
          </cell>
          <cell r="CK87">
            <v>18773066</v>
          </cell>
          <cell r="CQ87">
            <v>542807</v>
          </cell>
          <cell r="CW87">
            <v>7689977</v>
          </cell>
          <cell r="DC87">
            <v>40000</v>
          </cell>
          <cell r="DE87">
            <v>0</v>
          </cell>
          <cell r="DF87">
            <v>50000</v>
          </cell>
          <cell r="DG87">
            <v>4354374</v>
          </cell>
          <cell r="DH87">
            <v>3868410</v>
          </cell>
          <cell r="DO87">
            <v>0</v>
          </cell>
          <cell r="DU87">
            <v>5718505</v>
          </cell>
          <cell r="EA87">
            <v>2529587</v>
          </cell>
          <cell r="EC87">
            <v>2559982</v>
          </cell>
          <cell r="ED87">
            <v>5688110</v>
          </cell>
          <cell r="EE87">
            <v>0</v>
          </cell>
          <cell r="EF87">
            <v>0</v>
          </cell>
        </row>
        <row r="88">
          <cell r="V88">
            <v>63200</v>
          </cell>
          <cell r="AB88">
            <v>380650</v>
          </cell>
          <cell r="AH88">
            <v>0</v>
          </cell>
          <cell r="AN88">
            <v>443850</v>
          </cell>
          <cell r="AT88">
            <v>163250</v>
          </cell>
          <cell r="AZ88">
            <v>6552950</v>
          </cell>
          <cell r="BF88">
            <v>0</v>
          </cell>
          <cell r="BH88">
            <v>5350</v>
          </cell>
          <cell r="BI88">
            <v>163250</v>
          </cell>
          <cell r="BJ88">
            <v>0</v>
          </cell>
          <cell r="BK88">
            <v>6547600</v>
          </cell>
          <cell r="BL88">
            <v>6716200</v>
          </cell>
          <cell r="BS88">
            <v>0</v>
          </cell>
          <cell r="BY88">
            <v>745200</v>
          </cell>
          <cell r="CE88">
            <v>0</v>
          </cell>
          <cell r="CG88">
            <v>429400</v>
          </cell>
          <cell r="CH88">
            <v>20000</v>
          </cell>
          <cell r="CI88">
            <v>295800</v>
          </cell>
          <cell r="CJ88">
            <v>0</v>
          </cell>
          <cell r="CK88">
            <v>745200</v>
          </cell>
          <cell r="CQ88">
            <v>0</v>
          </cell>
          <cell r="CW88">
            <v>0</v>
          </cell>
          <cell r="DC88">
            <v>262550</v>
          </cell>
          <cell r="DE88">
            <v>0</v>
          </cell>
          <cell r="DF88">
            <v>262550</v>
          </cell>
          <cell r="DG88">
            <v>0</v>
          </cell>
          <cell r="DH88">
            <v>0</v>
          </cell>
          <cell r="DO88">
            <v>0</v>
          </cell>
          <cell r="DU88">
            <v>0</v>
          </cell>
          <cell r="EA88">
            <v>108900</v>
          </cell>
          <cell r="EC88">
            <v>108900</v>
          </cell>
          <cell r="ED88">
            <v>0</v>
          </cell>
          <cell r="EE88">
            <v>0</v>
          </cell>
          <cell r="EF88">
            <v>0</v>
          </cell>
        </row>
        <row r="89">
          <cell r="V89">
            <v>0</v>
          </cell>
          <cell r="AB89">
            <v>2850557</v>
          </cell>
          <cell r="AH89">
            <v>0</v>
          </cell>
          <cell r="AN89">
            <v>2850557</v>
          </cell>
          <cell r="AT89">
            <v>0</v>
          </cell>
          <cell r="AZ89">
            <v>13790423</v>
          </cell>
          <cell r="BF89">
            <v>0</v>
          </cell>
          <cell r="BH89">
            <v>1114481</v>
          </cell>
          <cell r="BI89">
            <v>389699</v>
          </cell>
          <cell r="BJ89">
            <v>7717627</v>
          </cell>
          <cell r="BK89">
            <v>4568616</v>
          </cell>
          <cell r="BL89">
            <v>13790423</v>
          </cell>
          <cell r="BS89">
            <v>2718480</v>
          </cell>
          <cell r="BY89">
            <v>12259521</v>
          </cell>
          <cell r="CE89">
            <v>7540249</v>
          </cell>
          <cell r="CG89">
            <v>7834640</v>
          </cell>
          <cell r="CH89">
            <v>10158561</v>
          </cell>
          <cell r="CI89">
            <v>4525049</v>
          </cell>
          <cell r="CJ89">
            <v>0</v>
          </cell>
          <cell r="CK89">
            <v>22518250</v>
          </cell>
          <cell r="CQ89">
            <v>0</v>
          </cell>
          <cell r="CW89">
            <v>0</v>
          </cell>
          <cell r="DC89">
            <v>2159162</v>
          </cell>
          <cell r="DE89">
            <v>0</v>
          </cell>
          <cell r="DF89">
            <v>0</v>
          </cell>
          <cell r="DG89">
            <v>0</v>
          </cell>
          <cell r="DH89">
            <v>2159162</v>
          </cell>
          <cell r="DO89">
            <v>0</v>
          </cell>
          <cell r="DU89">
            <v>0</v>
          </cell>
          <cell r="EA89">
            <v>2243670</v>
          </cell>
          <cell r="EC89">
            <v>2243670</v>
          </cell>
          <cell r="ED89">
            <v>0</v>
          </cell>
          <cell r="EE89">
            <v>0</v>
          </cell>
          <cell r="EF89">
            <v>0</v>
          </cell>
        </row>
        <row r="90">
          <cell r="V90">
            <v>43350</v>
          </cell>
          <cell r="AB90">
            <v>600000</v>
          </cell>
          <cell r="AH90">
            <v>0</v>
          </cell>
          <cell r="AN90">
            <v>643350</v>
          </cell>
          <cell r="AT90">
            <v>21000</v>
          </cell>
          <cell r="AZ90">
            <v>1525341</v>
          </cell>
          <cell r="BF90">
            <v>0</v>
          </cell>
          <cell r="BH90">
            <v>0</v>
          </cell>
          <cell r="BI90">
            <v>0</v>
          </cell>
          <cell r="BJ90">
            <v>1546341</v>
          </cell>
          <cell r="BK90">
            <v>0</v>
          </cell>
          <cell r="BL90">
            <v>1546341</v>
          </cell>
          <cell r="BS90">
            <v>37000</v>
          </cell>
          <cell r="BY90">
            <v>12228535</v>
          </cell>
          <cell r="CE90">
            <v>0</v>
          </cell>
          <cell r="CG90">
            <v>2600000</v>
          </cell>
          <cell r="CH90">
            <v>5273635</v>
          </cell>
          <cell r="CI90">
            <v>4391900</v>
          </cell>
          <cell r="CJ90">
            <v>0</v>
          </cell>
          <cell r="CK90">
            <v>12265535</v>
          </cell>
          <cell r="CQ90">
            <v>400</v>
          </cell>
          <cell r="CW90">
            <v>3259715</v>
          </cell>
          <cell r="DC90">
            <v>280994</v>
          </cell>
          <cell r="DE90">
            <v>0</v>
          </cell>
          <cell r="DF90">
            <v>952400</v>
          </cell>
          <cell r="DG90">
            <v>2588709</v>
          </cell>
          <cell r="DH90">
            <v>0</v>
          </cell>
          <cell r="DO90">
            <v>0</v>
          </cell>
          <cell r="DU90">
            <v>483293</v>
          </cell>
          <cell r="EA90">
            <v>280994</v>
          </cell>
          <cell r="EC90">
            <v>481984</v>
          </cell>
          <cell r="ED90">
            <v>282303</v>
          </cell>
          <cell r="EE90">
            <v>0</v>
          </cell>
          <cell r="EF90">
            <v>0</v>
          </cell>
        </row>
        <row r="91">
          <cell r="V91">
            <v>0</v>
          </cell>
          <cell r="AB91">
            <v>1071376</v>
          </cell>
          <cell r="AH91">
            <v>0</v>
          </cell>
          <cell r="AN91">
            <v>1071376</v>
          </cell>
          <cell r="AT91">
            <v>0</v>
          </cell>
          <cell r="AZ91">
            <v>0</v>
          </cell>
          <cell r="BF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S91">
            <v>0</v>
          </cell>
          <cell r="BY91">
            <v>247660</v>
          </cell>
          <cell r="CE91">
            <v>0</v>
          </cell>
          <cell r="CG91">
            <v>0</v>
          </cell>
          <cell r="CH91">
            <v>247660</v>
          </cell>
          <cell r="CI91">
            <v>0</v>
          </cell>
          <cell r="CJ91">
            <v>0</v>
          </cell>
          <cell r="CK91">
            <v>247660</v>
          </cell>
          <cell r="CQ91">
            <v>0</v>
          </cell>
          <cell r="CW91">
            <v>1679592</v>
          </cell>
          <cell r="DC91">
            <v>0</v>
          </cell>
          <cell r="DE91">
            <v>1271740</v>
          </cell>
          <cell r="DF91">
            <v>407852</v>
          </cell>
          <cell r="DG91">
            <v>0</v>
          </cell>
          <cell r="DH91">
            <v>0</v>
          </cell>
          <cell r="DO91">
            <v>0</v>
          </cell>
          <cell r="DU91">
            <v>0</v>
          </cell>
          <cell r="EA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</row>
        <row r="92">
          <cell r="V92">
            <v>2588652</v>
          </cell>
          <cell r="AB92">
            <v>0</v>
          </cell>
          <cell r="AH92">
            <v>0</v>
          </cell>
          <cell r="AN92">
            <v>2588652</v>
          </cell>
          <cell r="AT92">
            <v>1846558</v>
          </cell>
          <cell r="AZ92">
            <v>0</v>
          </cell>
          <cell r="BF92">
            <v>0</v>
          </cell>
          <cell r="BH92">
            <v>921058</v>
          </cell>
          <cell r="BI92">
            <v>925500</v>
          </cell>
          <cell r="BJ92">
            <v>0</v>
          </cell>
          <cell r="BK92">
            <v>0</v>
          </cell>
          <cell r="BL92">
            <v>1846558</v>
          </cell>
          <cell r="BS92">
            <v>900000</v>
          </cell>
          <cell r="BY92">
            <v>0</v>
          </cell>
          <cell r="CE92">
            <v>0</v>
          </cell>
          <cell r="CG92">
            <v>500000</v>
          </cell>
          <cell r="CH92">
            <v>0</v>
          </cell>
          <cell r="CI92">
            <v>400000</v>
          </cell>
          <cell r="CJ92">
            <v>0</v>
          </cell>
          <cell r="CK92">
            <v>900000</v>
          </cell>
          <cell r="CQ92">
            <v>2441175</v>
          </cell>
          <cell r="CW92">
            <v>0</v>
          </cell>
          <cell r="DC92">
            <v>0</v>
          </cell>
          <cell r="DE92">
            <v>0</v>
          </cell>
          <cell r="DF92">
            <v>213648</v>
          </cell>
          <cell r="DG92">
            <v>2067527</v>
          </cell>
          <cell r="DH92">
            <v>160000</v>
          </cell>
          <cell r="DO92">
            <v>240000</v>
          </cell>
          <cell r="DU92">
            <v>0</v>
          </cell>
          <cell r="EA92">
            <v>0</v>
          </cell>
          <cell r="EC92">
            <v>0</v>
          </cell>
          <cell r="ED92">
            <v>240000</v>
          </cell>
          <cell r="EE92">
            <v>0</v>
          </cell>
          <cell r="EF92">
            <v>0</v>
          </cell>
        </row>
        <row r="93">
          <cell r="E93">
            <v>167488684</v>
          </cell>
          <cell r="F93">
            <v>4917174</v>
          </cell>
          <cell r="I93">
            <v>190893959</v>
          </cell>
          <cell r="J93">
            <v>17808637</v>
          </cell>
          <cell r="K93">
            <v>4145100</v>
          </cell>
          <cell r="M93">
            <v>153758109</v>
          </cell>
          <cell r="N93">
            <v>43439801</v>
          </cell>
          <cell r="O93">
            <v>12012401</v>
          </cell>
          <cell r="V93">
            <v>92753263</v>
          </cell>
          <cell r="AB93">
            <v>94009812</v>
          </cell>
          <cell r="AH93">
            <v>18819331</v>
          </cell>
          <cell r="AT93">
            <v>106402017</v>
          </cell>
          <cell r="AZ93">
            <v>131685470</v>
          </cell>
          <cell r="BF93">
            <v>21372034</v>
          </cell>
          <cell r="BS93">
            <v>42955054</v>
          </cell>
          <cell r="BY93">
            <v>112604454</v>
          </cell>
          <cell r="CE93">
            <v>39815659</v>
          </cell>
          <cell r="CQ93">
            <v>27963799</v>
          </cell>
          <cell r="CW93">
            <v>54655410</v>
          </cell>
          <cell r="DC93">
            <v>84906150</v>
          </cell>
          <cell r="DO93">
            <v>20161392</v>
          </cell>
          <cell r="DU93">
            <v>15977215</v>
          </cell>
          <cell r="EA93">
            <v>82654448</v>
          </cell>
          <cell r="EG93">
            <v>118793055</v>
          </cell>
        </row>
        <row r="143">
          <cell r="E143">
            <v>25992472</v>
          </cell>
          <cell r="F143">
            <v>192365</v>
          </cell>
          <cell r="I143">
            <v>40876801</v>
          </cell>
          <cell r="J143">
            <v>269480</v>
          </cell>
          <cell r="N143">
            <v>1476912</v>
          </cell>
        </row>
        <row r="163">
          <cell r="E163">
            <v>193481156</v>
          </cell>
          <cell r="F163">
            <v>5109539</v>
          </cell>
          <cell r="I163">
            <v>231770760</v>
          </cell>
          <cell r="J163">
            <v>18078117</v>
          </cell>
          <cell r="M163">
            <v>196371847</v>
          </cell>
          <cell r="N163">
            <v>44916713</v>
          </cell>
          <cell r="V163">
            <v>104135277</v>
          </cell>
          <cell r="AB163">
            <v>96768722</v>
          </cell>
          <cell r="AT163">
            <v>128614323</v>
          </cell>
          <cell r="AZ163">
            <v>132725464</v>
          </cell>
          <cell r="BS163">
            <v>73167959</v>
          </cell>
          <cell r="BY163">
            <v>113740228</v>
          </cell>
          <cell r="CQ163">
            <v>42416593</v>
          </cell>
          <cell r="CW163">
            <v>55854292</v>
          </cell>
          <cell r="DO163">
            <v>25019489</v>
          </cell>
          <cell r="DU163">
            <v>16556528</v>
          </cell>
        </row>
      </sheetData>
      <sheetData sheetId="48"/>
      <sheetData sheetId="49">
        <row r="5">
          <cell r="B5">
            <v>5617184</v>
          </cell>
          <cell r="D5">
            <v>5617184</v>
          </cell>
        </row>
        <row r="6">
          <cell r="B6">
            <v>16944713</v>
          </cell>
          <cell r="D6">
            <v>16944713</v>
          </cell>
        </row>
        <row r="7">
          <cell r="B7">
            <v>46842964</v>
          </cell>
          <cell r="D7">
            <v>46842964</v>
          </cell>
        </row>
        <row r="8">
          <cell r="B8">
            <v>43805000</v>
          </cell>
          <cell r="D8">
            <v>43805000</v>
          </cell>
        </row>
        <row r="9">
          <cell r="B9">
            <v>60151197</v>
          </cell>
          <cell r="D9">
            <v>60151197</v>
          </cell>
        </row>
        <row r="10">
          <cell r="B10">
            <v>88476937</v>
          </cell>
          <cell r="C10">
            <v>13226517</v>
          </cell>
          <cell r="D10">
            <v>101703454</v>
          </cell>
        </row>
        <row r="11">
          <cell r="B11">
            <v>145209800</v>
          </cell>
          <cell r="C11">
            <v>20473178</v>
          </cell>
          <cell r="D11">
            <v>165682978</v>
          </cell>
        </row>
        <row r="12">
          <cell r="B12">
            <v>88003106</v>
          </cell>
          <cell r="C12">
            <v>38678392</v>
          </cell>
          <cell r="D12">
            <v>126681498</v>
          </cell>
        </row>
        <row r="13">
          <cell r="B13">
            <v>70272798</v>
          </cell>
          <cell r="C13">
            <v>18181481</v>
          </cell>
          <cell r="D13">
            <v>88454279</v>
          </cell>
        </row>
        <row r="14">
          <cell r="B14">
            <v>142976486</v>
          </cell>
          <cell r="C14">
            <v>22267890</v>
          </cell>
          <cell r="D14">
            <v>165244376</v>
          </cell>
        </row>
        <row r="15">
          <cell r="B15">
            <v>189205502</v>
          </cell>
          <cell r="C15">
            <v>22151629</v>
          </cell>
          <cell r="D15">
            <v>211357131</v>
          </cell>
        </row>
        <row r="16">
          <cell r="B16">
            <v>177876883</v>
          </cell>
          <cell r="C16">
            <v>28904667</v>
          </cell>
          <cell r="D16">
            <v>206781550</v>
          </cell>
        </row>
        <row r="17">
          <cell r="B17">
            <v>137724562</v>
          </cell>
          <cell r="C17">
            <v>25811705</v>
          </cell>
          <cell r="D17">
            <v>163536267</v>
          </cell>
        </row>
        <row r="18">
          <cell r="B18">
            <v>202908557</v>
          </cell>
          <cell r="C18">
            <v>50810329</v>
          </cell>
          <cell r="D18">
            <v>253718886</v>
          </cell>
        </row>
      </sheetData>
      <sheetData sheetId="50"/>
      <sheetData sheetId="51"/>
      <sheetData sheetId="52"/>
      <sheetData sheetId="53"/>
      <sheetData sheetId="54"/>
      <sheetData sheetId="55">
        <row r="5">
          <cell r="G5">
            <v>4335880</v>
          </cell>
          <cell r="M5">
            <v>4316530</v>
          </cell>
          <cell r="S5">
            <v>744150</v>
          </cell>
          <cell r="AA5">
            <v>883650</v>
          </cell>
          <cell r="AB5">
            <v>2650993</v>
          </cell>
          <cell r="AC5">
            <v>0</v>
          </cell>
          <cell r="AD5">
            <v>0</v>
          </cell>
        </row>
        <row r="6">
          <cell r="G6">
            <v>738000</v>
          </cell>
          <cell r="M6">
            <v>8505774</v>
          </cell>
          <cell r="S6">
            <v>1953500</v>
          </cell>
          <cell r="AA6">
            <v>0</v>
          </cell>
          <cell r="AB6">
            <v>28178</v>
          </cell>
          <cell r="AC6">
            <v>0</v>
          </cell>
          <cell r="AD6">
            <v>0</v>
          </cell>
        </row>
        <row r="7">
          <cell r="G7">
            <v>50000</v>
          </cell>
          <cell r="M7">
            <v>0</v>
          </cell>
          <cell r="S7">
            <v>210000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G8">
            <v>11527799</v>
          </cell>
          <cell r="M8">
            <v>7113929</v>
          </cell>
          <cell r="S8">
            <v>579400</v>
          </cell>
          <cell r="AA8">
            <v>5804900</v>
          </cell>
          <cell r="AB8">
            <v>1330704</v>
          </cell>
          <cell r="AC8">
            <v>0</v>
          </cell>
          <cell r="AD8">
            <v>0</v>
          </cell>
        </row>
        <row r="9">
          <cell r="G9">
            <v>7254899</v>
          </cell>
          <cell r="M9">
            <v>1679308</v>
          </cell>
          <cell r="S9">
            <v>2325524</v>
          </cell>
          <cell r="AA9">
            <v>7216737</v>
          </cell>
          <cell r="AB9">
            <v>800000</v>
          </cell>
          <cell r="AC9">
            <v>0</v>
          </cell>
          <cell r="AD9">
            <v>0</v>
          </cell>
        </row>
        <row r="10">
          <cell r="G10">
            <v>2476800</v>
          </cell>
          <cell r="M10">
            <v>1952850</v>
          </cell>
          <cell r="S10">
            <v>1635000</v>
          </cell>
          <cell r="AA10">
            <v>3240000</v>
          </cell>
          <cell r="AB10">
            <v>1613550</v>
          </cell>
          <cell r="AC10">
            <v>0</v>
          </cell>
          <cell r="AD10">
            <v>0</v>
          </cell>
        </row>
        <row r="11">
          <cell r="G11">
            <v>4872300</v>
          </cell>
          <cell r="M11">
            <v>12239050</v>
          </cell>
          <cell r="S11">
            <v>829000</v>
          </cell>
          <cell r="AA11">
            <v>10108989</v>
          </cell>
          <cell r="AB11">
            <v>893200</v>
          </cell>
          <cell r="AC11">
            <v>0</v>
          </cell>
          <cell r="AD11">
            <v>0</v>
          </cell>
        </row>
        <row r="12">
          <cell r="G12">
            <v>5000</v>
          </cell>
          <cell r="M12">
            <v>10000</v>
          </cell>
          <cell r="S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G13">
            <v>388310</v>
          </cell>
          <cell r="M13">
            <v>11557000</v>
          </cell>
          <cell r="S13">
            <v>1521950</v>
          </cell>
          <cell r="AA13">
            <v>752902</v>
          </cell>
          <cell r="AB13">
            <v>3228500</v>
          </cell>
          <cell r="AC13">
            <v>0</v>
          </cell>
          <cell r="AD13">
            <v>0</v>
          </cell>
        </row>
        <row r="14">
          <cell r="G14">
            <v>0</v>
          </cell>
          <cell r="M14">
            <v>0</v>
          </cell>
          <cell r="S14">
            <v>121400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G15">
            <v>413923</v>
          </cell>
          <cell r="M15">
            <v>4447196</v>
          </cell>
          <cell r="S15">
            <v>0</v>
          </cell>
          <cell r="AA15">
            <v>2238035</v>
          </cell>
          <cell r="AB15">
            <v>0</v>
          </cell>
          <cell r="AC15">
            <v>0</v>
          </cell>
          <cell r="AD15">
            <v>0</v>
          </cell>
        </row>
        <row r="16">
          <cell r="G16">
            <v>2196265</v>
          </cell>
          <cell r="M16">
            <v>2283078</v>
          </cell>
          <cell r="S16">
            <v>10741153</v>
          </cell>
          <cell r="AA16">
            <v>167326</v>
          </cell>
          <cell r="AB16">
            <v>534276</v>
          </cell>
          <cell r="AC16">
            <v>0</v>
          </cell>
          <cell r="AD16">
            <v>0</v>
          </cell>
        </row>
        <row r="17">
          <cell r="G17">
            <v>52000</v>
          </cell>
          <cell r="M17">
            <v>230883</v>
          </cell>
          <cell r="S17">
            <v>60500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G18">
            <v>31612774</v>
          </cell>
          <cell r="M18">
            <v>33591318</v>
          </cell>
          <cell r="S18">
            <v>20322011</v>
          </cell>
          <cell r="AA18">
            <v>9461294</v>
          </cell>
          <cell r="AB18">
            <v>4752231</v>
          </cell>
          <cell r="AC18">
            <v>0</v>
          </cell>
          <cell r="AD18">
            <v>0</v>
          </cell>
        </row>
        <row r="19">
          <cell r="G19">
            <v>0</v>
          </cell>
          <cell r="M19">
            <v>80000</v>
          </cell>
          <cell r="S19">
            <v>80000</v>
          </cell>
          <cell r="AA19">
            <v>0</v>
          </cell>
          <cell r="AB19">
            <v>100000</v>
          </cell>
          <cell r="AC19">
            <v>0</v>
          </cell>
          <cell r="AD19">
            <v>0</v>
          </cell>
        </row>
        <row r="20">
          <cell r="G20">
            <v>0</v>
          </cell>
          <cell r="M20">
            <v>113081</v>
          </cell>
          <cell r="S20">
            <v>1518801</v>
          </cell>
          <cell r="AA20">
            <v>120276</v>
          </cell>
          <cell r="AB20">
            <v>0</v>
          </cell>
          <cell r="AC20">
            <v>0</v>
          </cell>
          <cell r="AD20">
            <v>0</v>
          </cell>
        </row>
        <row r="21">
          <cell r="G21">
            <v>8035229</v>
          </cell>
          <cell r="M21">
            <v>21401476</v>
          </cell>
          <cell r="S21">
            <v>1526747</v>
          </cell>
          <cell r="AA21">
            <v>818350</v>
          </cell>
          <cell r="AB21">
            <v>3936445</v>
          </cell>
          <cell r="AC21">
            <v>0</v>
          </cell>
          <cell r="AD21">
            <v>0</v>
          </cell>
        </row>
        <row r="22">
          <cell r="G22">
            <v>0</v>
          </cell>
          <cell r="M22">
            <v>40000</v>
          </cell>
          <cell r="S22">
            <v>0</v>
          </cell>
          <cell r="AA22">
            <v>10000</v>
          </cell>
          <cell r="AB22">
            <v>0</v>
          </cell>
          <cell r="AC22">
            <v>0</v>
          </cell>
          <cell r="AD22">
            <v>0</v>
          </cell>
        </row>
        <row r="23">
          <cell r="G23">
            <v>1886811</v>
          </cell>
          <cell r="M23">
            <v>216163</v>
          </cell>
          <cell r="S23">
            <v>223834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G24">
            <v>8743138</v>
          </cell>
          <cell r="M24">
            <v>3150420</v>
          </cell>
          <cell r="S24">
            <v>19186600</v>
          </cell>
          <cell r="AA24">
            <v>1933568</v>
          </cell>
          <cell r="AB24">
            <v>742561</v>
          </cell>
          <cell r="AC24">
            <v>0</v>
          </cell>
          <cell r="AD24">
            <v>0</v>
          </cell>
        </row>
        <row r="25">
          <cell r="G25">
            <v>2012000</v>
          </cell>
          <cell r="M25">
            <v>9910555</v>
          </cell>
          <cell r="S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G26">
            <v>243553</v>
          </cell>
          <cell r="M26">
            <v>1727356</v>
          </cell>
          <cell r="S26">
            <v>0</v>
          </cell>
          <cell r="AA26">
            <v>136950</v>
          </cell>
          <cell r="AB26">
            <v>0</v>
          </cell>
          <cell r="AC26">
            <v>0</v>
          </cell>
          <cell r="AD26">
            <v>0</v>
          </cell>
        </row>
        <row r="27">
          <cell r="G27">
            <v>11828562</v>
          </cell>
          <cell r="M27">
            <v>3441603</v>
          </cell>
          <cell r="S27">
            <v>11864743</v>
          </cell>
          <cell r="AA27">
            <v>408000</v>
          </cell>
          <cell r="AB27">
            <v>212750</v>
          </cell>
          <cell r="AC27">
            <v>0</v>
          </cell>
          <cell r="AD27">
            <v>0</v>
          </cell>
        </row>
        <row r="28">
          <cell r="G28">
            <v>2983264</v>
          </cell>
          <cell r="M28">
            <v>279000</v>
          </cell>
          <cell r="S28">
            <v>1108143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G29">
            <v>5597700</v>
          </cell>
          <cell r="M29">
            <v>5848300</v>
          </cell>
          <cell r="S29">
            <v>966300</v>
          </cell>
          <cell r="AA29">
            <v>286500</v>
          </cell>
          <cell r="AB29">
            <v>2241068</v>
          </cell>
          <cell r="AC29">
            <v>0</v>
          </cell>
          <cell r="AD29">
            <v>0</v>
          </cell>
        </row>
        <row r="30">
          <cell r="G30">
            <v>8613230</v>
          </cell>
          <cell r="M30">
            <v>2854765</v>
          </cell>
          <cell r="S30">
            <v>2100248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G31">
            <v>1926700</v>
          </cell>
          <cell r="M31">
            <v>12492163</v>
          </cell>
          <cell r="S31">
            <v>3302810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G32">
            <v>0</v>
          </cell>
          <cell r="M32">
            <v>0</v>
          </cell>
          <cell r="S32">
            <v>1805770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G33">
            <v>5684460</v>
          </cell>
          <cell r="M33">
            <v>8066750</v>
          </cell>
          <cell r="S33">
            <v>9117580</v>
          </cell>
          <cell r="AA33">
            <v>0</v>
          </cell>
          <cell r="AB33">
            <v>617200</v>
          </cell>
          <cell r="AC33">
            <v>0</v>
          </cell>
          <cell r="AD33">
            <v>0</v>
          </cell>
        </row>
        <row r="34">
          <cell r="G34">
            <v>0</v>
          </cell>
          <cell r="M34">
            <v>0</v>
          </cell>
          <cell r="S34">
            <v>160255</v>
          </cell>
          <cell r="AA34">
            <v>0</v>
          </cell>
          <cell r="AB34">
            <v>125100</v>
          </cell>
          <cell r="AC34">
            <v>0</v>
          </cell>
          <cell r="AD34">
            <v>0</v>
          </cell>
        </row>
        <row r="35">
          <cell r="G35">
            <v>10071730</v>
          </cell>
          <cell r="M35">
            <v>5847280</v>
          </cell>
          <cell r="S35">
            <v>11908531</v>
          </cell>
          <cell r="AA35">
            <v>19500</v>
          </cell>
          <cell r="AB35">
            <v>0</v>
          </cell>
          <cell r="AC35">
            <v>0</v>
          </cell>
          <cell r="AD35">
            <v>0</v>
          </cell>
        </row>
        <row r="36">
          <cell r="G36">
            <v>37315405</v>
          </cell>
          <cell r="M36">
            <v>28422518</v>
          </cell>
          <cell r="S36">
            <v>22092124</v>
          </cell>
          <cell r="AA36">
            <v>9370568</v>
          </cell>
          <cell r="AB36">
            <v>15030219</v>
          </cell>
          <cell r="AC36">
            <v>0</v>
          </cell>
          <cell r="AD36">
            <v>0</v>
          </cell>
        </row>
        <row r="37">
          <cell r="G37">
            <v>1227264</v>
          </cell>
          <cell r="M37">
            <v>4808475</v>
          </cell>
          <cell r="S37">
            <v>1721700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G38">
            <v>6645200</v>
          </cell>
          <cell r="M38">
            <v>2399845</v>
          </cell>
          <cell r="S38">
            <v>1762986</v>
          </cell>
          <cell r="AA38">
            <v>0</v>
          </cell>
          <cell r="AB38">
            <v>203500</v>
          </cell>
          <cell r="AC38">
            <v>0</v>
          </cell>
          <cell r="AD38">
            <v>0</v>
          </cell>
        </row>
        <row r="39">
          <cell r="G39">
            <v>680631</v>
          </cell>
          <cell r="M39">
            <v>689500</v>
          </cell>
          <cell r="S39">
            <v>6852227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G40">
            <v>2921039</v>
          </cell>
          <cell r="M40">
            <v>319451</v>
          </cell>
          <cell r="S40">
            <v>1022119</v>
          </cell>
          <cell r="AA40">
            <v>0</v>
          </cell>
          <cell r="AB40">
            <v>46650</v>
          </cell>
          <cell r="AC40">
            <v>0</v>
          </cell>
          <cell r="AD40">
            <v>0</v>
          </cell>
        </row>
        <row r="41">
          <cell r="G41">
            <v>0</v>
          </cell>
          <cell r="M41">
            <v>0</v>
          </cell>
          <cell r="S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G42">
            <v>148299</v>
          </cell>
          <cell r="M42">
            <v>0</v>
          </cell>
          <cell r="S42">
            <v>12850</v>
          </cell>
          <cell r="AA42">
            <v>0</v>
          </cell>
          <cell r="AB42">
            <v>12100</v>
          </cell>
          <cell r="AC42">
            <v>0</v>
          </cell>
          <cell r="AD42">
            <v>0</v>
          </cell>
        </row>
        <row r="43">
          <cell r="G43">
            <v>1014050</v>
          </cell>
          <cell r="M43">
            <v>18898859</v>
          </cell>
          <cell r="S43">
            <v>323750</v>
          </cell>
          <cell r="AA43">
            <v>7578170</v>
          </cell>
          <cell r="AB43">
            <v>7434816</v>
          </cell>
          <cell r="AC43">
            <v>0</v>
          </cell>
          <cell r="AD43">
            <v>0</v>
          </cell>
        </row>
        <row r="44">
          <cell r="G44">
            <v>2616817</v>
          </cell>
          <cell r="M44">
            <v>5868750</v>
          </cell>
          <cell r="S44">
            <v>223750</v>
          </cell>
          <cell r="AA44">
            <v>98350</v>
          </cell>
          <cell r="AB44">
            <v>0</v>
          </cell>
          <cell r="AC44">
            <v>0</v>
          </cell>
          <cell r="AD44">
            <v>0</v>
          </cell>
        </row>
        <row r="45">
          <cell r="G45">
            <v>10000</v>
          </cell>
          <cell r="M45">
            <v>10000</v>
          </cell>
          <cell r="S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G46">
            <v>11855589</v>
          </cell>
          <cell r="M46">
            <v>10746773</v>
          </cell>
          <cell r="S46">
            <v>18773066</v>
          </cell>
          <cell r="AA46">
            <v>2559982</v>
          </cell>
          <cell r="AB46">
            <v>5688110</v>
          </cell>
          <cell r="AC46">
            <v>0</v>
          </cell>
          <cell r="AD46">
            <v>0</v>
          </cell>
        </row>
        <row r="47">
          <cell r="G47">
            <v>443850</v>
          </cell>
          <cell r="M47">
            <v>6716200</v>
          </cell>
          <cell r="S47">
            <v>745200</v>
          </cell>
          <cell r="AA47">
            <v>108900</v>
          </cell>
          <cell r="AB47">
            <v>0</v>
          </cell>
          <cell r="AC47">
            <v>0</v>
          </cell>
          <cell r="AD47">
            <v>0</v>
          </cell>
        </row>
        <row r="48">
          <cell r="G48">
            <v>2850557</v>
          </cell>
          <cell r="M48">
            <v>13790423</v>
          </cell>
          <cell r="S48">
            <v>22518250</v>
          </cell>
          <cell r="AA48">
            <v>2243670</v>
          </cell>
          <cell r="AB48">
            <v>0</v>
          </cell>
          <cell r="AC48">
            <v>0</v>
          </cell>
          <cell r="AD48">
            <v>0</v>
          </cell>
        </row>
        <row r="49">
          <cell r="G49">
            <v>643350</v>
          </cell>
          <cell r="M49">
            <v>1546341</v>
          </cell>
          <cell r="S49">
            <v>12265535</v>
          </cell>
          <cell r="AA49">
            <v>481984</v>
          </cell>
          <cell r="AB49">
            <v>282303</v>
          </cell>
          <cell r="AC49">
            <v>0</v>
          </cell>
          <cell r="AD49">
            <v>0</v>
          </cell>
        </row>
        <row r="50">
          <cell r="G50">
            <v>1071376</v>
          </cell>
          <cell r="M50">
            <v>0</v>
          </cell>
          <cell r="S50">
            <v>247660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G51">
            <v>2588652</v>
          </cell>
          <cell r="M51">
            <v>1846558</v>
          </cell>
          <cell r="S51">
            <v>900000</v>
          </cell>
          <cell r="AA51">
            <v>0</v>
          </cell>
          <cell r="AB51">
            <v>240000</v>
          </cell>
          <cell r="AC51">
            <v>0</v>
          </cell>
          <cell r="AD51">
            <v>0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1">
          <cell r="B51">
            <v>5617184</v>
          </cell>
          <cell r="C51">
            <v>16944713</v>
          </cell>
          <cell r="D51">
            <v>46842964</v>
          </cell>
          <cell r="E51">
            <v>43805000</v>
          </cell>
          <cell r="F51">
            <v>60151197</v>
          </cell>
          <cell r="G51">
            <v>88476937</v>
          </cell>
          <cell r="H51">
            <v>145209800</v>
          </cell>
          <cell r="I51">
            <v>88003106</v>
          </cell>
          <cell r="J51">
            <v>70272798</v>
          </cell>
          <cell r="K51">
            <v>142976486</v>
          </cell>
          <cell r="L51">
            <v>189205502</v>
          </cell>
          <cell r="M51">
            <v>177876883</v>
          </cell>
          <cell r="N51">
            <v>137724562</v>
          </cell>
          <cell r="O51">
            <v>202908557</v>
          </cell>
          <cell r="P51">
            <v>172405858</v>
          </cell>
          <cell r="Q51">
            <v>212847696</v>
          </cell>
          <cell r="R51">
            <v>209210311</v>
          </cell>
          <cell r="S51">
            <v>205582406</v>
          </cell>
          <cell r="T51">
            <v>259459521</v>
          </cell>
          <cell r="U51">
            <v>195375167</v>
          </cell>
          <cell r="Z51">
            <v>167525359</v>
          </cell>
        </row>
      </sheetData>
      <sheetData sheetId="75">
        <row r="51">
          <cell r="C51">
            <v>212847696</v>
          </cell>
          <cell r="D51">
            <v>209210311</v>
          </cell>
          <cell r="E51">
            <v>205577406</v>
          </cell>
          <cell r="F51">
            <v>259449521</v>
          </cell>
          <cell r="G51">
            <v>195375167</v>
          </cell>
          <cell r="L51">
            <v>167518790</v>
          </cell>
          <cell r="Q51">
            <v>118793055</v>
          </cell>
        </row>
      </sheetData>
      <sheetData sheetId="76"/>
      <sheetData sheetId="77">
        <row r="5">
          <cell r="B5">
            <v>0</v>
          </cell>
        </row>
        <row r="8">
          <cell r="B8">
            <v>0</v>
          </cell>
        </row>
        <row r="11">
          <cell r="B11">
            <v>961155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7050</v>
          </cell>
        </row>
        <row r="18">
          <cell r="B18">
            <v>265000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1400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8550</v>
          </cell>
        </row>
        <row r="38">
          <cell r="B38">
            <v>0</v>
          </cell>
        </row>
        <row r="39">
          <cell r="B39">
            <v>15600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10000</v>
          </cell>
        </row>
        <row r="45">
          <cell r="B45">
            <v>0</v>
          </cell>
        </row>
        <row r="50">
          <cell r="B50">
            <v>0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60000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2385237</v>
          </cell>
        </row>
        <row r="69">
          <cell r="B69">
            <v>60700</v>
          </cell>
        </row>
        <row r="70">
          <cell r="B70">
            <v>0</v>
          </cell>
        </row>
        <row r="72">
          <cell r="B72">
            <v>89450</v>
          </cell>
        </row>
        <row r="73">
          <cell r="B73">
            <v>182050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102486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42813</v>
          </cell>
        </row>
        <row r="94">
          <cell r="B94">
            <v>16950</v>
          </cell>
        </row>
        <row r="95">
          <cell r="B95">
            <v>0</v>
          </cell>
        </row>
        <row r="96">
          <cell r="B96">
            <v>1557760</v>
          </cell>
        </row>
        <row r="104">
          <cell r="B104">
            <v>0</v>
          </cell>
        </row>
        <row r="107">
          <cell r="B107">
            <v>9200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5000</v>
          </cell>
        </row>
        <row r="115">
          <cell r="B115">
            <v>0</v>
          </cell>
        </row>
        <row r="116">
          <cell r="B116">
            <v>193500</v>
          </cell>
        </row>
        <row r="117">
          <cell r="B117">
            <v>71000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60000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2350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9788</v>
          </cell>
        </row>
        <row r="141">
          <cell r="B141">
            <v>75645</v>
          </cell>
        </row>
        <row r="144">
          <cell r="B144">
            <v>0</v>
          </cell>
        </row>
        <row r="149">
          <cell r="B149">
            <v>20000</v>
          </cell>
        </row>
        <row r="152">
          <cell r="B152">
            <v>0</v>
          </cell>
        </row>
        <row r="154">
          <cell r="B154">
            <v>0</v>
          </cell>
        </row>
        <row r="156">
          <cell r="B156">
            <v>28500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10000</v>
          </cell>
        </row>
        <row r="160">
          <cell r="B160">
            <v>4000</v>
          </cell>
        </row>
        <row r="161">
          <cell r="B161">
            <v>0</v>
          </cell>
        </row>
        <row r="164">
          <cell r="B164">
            <v>0</v>
          </cell>
        </row>
        <row r="166">
          <cell r="B166">
            <v>0</v>
          </cell>
        </row>
        <row r="167">
          <cell r="B167">
            <v>15000</v>
          </cell>
        </row>
        <row r="168">
          <cell r="B168">
            <v>1650</v>
          </cell>
        </row>
        <row r="169">
          <cell r="B169">
            <v>1001300</v>
          </cell>
        </row>
        <row r="171">
          <cell r="B171">
            <v>0</v>
          </cell>
        </row>
        <row r="172">
          <cell r="B172">
            <v>109751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136000</v>
          </cell>
        </row>
        <row r="185">
          <cell r="B185">
            <v>90000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658000</v>
          </cell>
        </row>
        <row r="203">
          <cell r="B203">
            <v>0</v>
          </cell>
        </row>
        <row r="206">
          <cell r="B206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20000</v>
          </cell>
        </row>
        <row r="215">
          <cell r="B215">
            <v>0</v>
          </cell>
        </row>
        <row r="216">
          <cell r="B216">
            <v>551100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28250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6900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80000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62285</v>
          </cell>
        </row>
        <row r="240">
          <cell r="B240">
            <v>0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3600</v>
          </cell>
        </row>
        <row r="258">
          <cell r="B258">
            <v>445100</v>
          </cell>
        </row>
        <row r="259">
          <cell r="B259">
            <v>99772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36000</v>
          </cell>
        </row>
        <row r="270">
          <cell r="B270">
            <v>0</v>
          </cell>
        </row>
        <row r="271">
          <cell r="B271">
            <v>13100</v>
          </cell>
        </row>
        <row r="274">
          <cell r="B274">
            <v>0</v>
          </cell>
        </row>
        <row r="276">
          <cell r="B276">
            <v>605280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38800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70865</v>
          </cell>
        </row>
        <row r="292">
          <cell r="B292">
            <v>3700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1000</v>
          </cell>
        </row>
        <row r="305">
          <cell r="B305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6800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1500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2">
          <cell r="B342">
            <v>0</v>
          </cell>
        </row>
        <row r="347">
          <cell r="B347">
            <v>10550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20000</v>
          </cell>
        </row>
        <row r="358">
          <cell r="B358">
            <v>5000</v>
          </cell>
        </row>
        <row r="359">
          <cell r="B359">
            <v>3790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7140</v>
          </cell>
        </row>
        <row r="366">
          <cell r="B366">
            <v>0</v>
          </cell>
        </row>
        <row r="367">
          <cell r="B367">
            <v>262800</v>
          </cell>
        </row>
        <row r="369">
          <cell r="B369">
            <v>70000</v>
          </cell>
        </row>
        <row r="370">
          <cell r="B370">
            <v>258362</v>
          </cell>
        </row>
        <row r="373">
          <cell r="B373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80">
          <cell r="B380">
            <v>0</v>
          </cell>
        </row>
        <row r="381">
          <cell r="B381">
            <v>0</v>
          </cell>
        </row>
        <row r="383">
          <cell r="B383">
            <v>59850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115200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158385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144350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52250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6600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17660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16000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1000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43300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26100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1000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16250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9900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32000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40250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2195200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65200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4000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16250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16250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2340550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9200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961155</v>
          </cell>
        </row>
        <row r="1200">
          <cell r="B1200">
            <v>0</v>
          </cell>
        </row>
        <row r="1201">
          <cell r="B1201">
            <v>143550</v>
          </cell>
        </row>
        <row r="1202">
          <cell r="B1202">
            <v>0</v>
          </cell>
        </row>
        <row r="1203">
          <cell r="B1203">
            <v>5000</v>
          </cell>
        </row>
        <row r="1204">
          <cell r="B1204">
            <v>20000</v>
          </cell>
        </row>
        <row r="1205">
          <cell r="B1205">
            <v>200550</v>
          </cell>
        </row>
        <row r="1206">
          <cell r="B1206">
            <v>887100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28250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1400</v>
          </cell>
        </row>
        <row r="1214">
          <cell r="B1214">
            <v>73700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14200</v>
          </cell>
        </row>
        <row r="1220">
          <cell r="B1220">
            <v>2350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80000</v>
          </cell>
        </row>
        <row r="1224">
          <cell r="B1224">
            <v>0</v>
          </cell>
        </row>
        <row r="1225">
          <cell r="B1225">
            <v>26210</v>
          </cell>
        </row>
        <row r="1226">
          <cell r="B1226">
            <v>1500</v>
          </cell>
        </row>
        <row r="1227">
          <cell r="B1227">
            <v>15600</v>
          </cell>
        </row>
        <row r="1228">
          <cell r="B1228">
            <v>0</v>
          </cell>
        </row>
        <row r="1229">
          <cell r="B1229">
            <v>72073</v>
          </cell>
        </row>
        <row r="1230">
          <cell r="B1230">
            <v>85645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100550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88500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475100</v>
          </cell>
        </row>
        <row r="1249">
          <cell r="B1249">
            <v>108772</v>
          </cell>
        </row>
        <row r="1250">
          <cell r="B1250">
            <v>116790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2408377</v>
          </cell>
        </row>
        <row r="1257">
          <cell r="B1257">
            <v>66350</v>
          </cell>
        </row>
        <row r="1258">
          <cell r="B1258">
            <v>1300100</v>
          </cell>
        </row>
        <row r="1259">
          <cell r="B1259">
            <v>0</v>
          </cell>
        </row>
        <row r="1260">
          <cell r="B1260">
            <v>159450</v>
          </cell>
        </row>
        <row r="1261">
          <cell r="B1261">
            <v>563263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605280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136000</v>
          </cell>
        </row>
        <row r="1273">
          <cell r="B1273">
            <v>0</v>
          </cell>
        </row>
        <row r="1274">
          <cell r="B1274">
            <v>149850</v>
          </cell>
        </row>
        <row r="1275">
          <cell r="B1275">
            <v>0</v>
          </cell>
        </row>
        <row r="1276">
          <cell r="B1276">
            <v>0</v>
          </cell>
        </row>
        <row r="1277">
          <cell r="B1277">
            <v>366186</v>
          </cell>
        </row>
        <row r="1278">
          <cell r="B1278">
            <v>0</v>
          </cell>
        </row>
        <row r="1279">
          <cell r="B1279">
            <v>0</v>
          </cell>
        </row>
        <row r="1280">
          <cell r="B1280">
            <v>0</v>
          </cell>
        </row>
        <row r="1281">
          <cell r="B1281">
            <v>113678</v>
          </cell>
        </row>
        <row r="1282">
          <cell r="B1282">
            <v>179035</v>
          </cell>
        </row>
        <row r="1283">
          <cell r="B1283">
            <v>0</v>
          </cell>
        </row>
        <row r="1284">
          <cell r="B1284">
            <v>2232010</v>
          </cell>
        </row>
        <row r="1285">
          <cell r="B1285">
            <v>0</v>
          </cell>
        </row>
        <row r="1286">
          <cell r="B1286">
            <v>14140924</v>
          </cell>
        </row>
      </sheetData>
      <sheetData sheetId="78">
        <row r="5">
          <cell r="B5">
            <v>15000</v>
          </cell>
        </row>
        <row r="8">
          <cell r="B8">
            <v>0</v>
          </cell>
        </row>
        <row r="11">
          <cell r="B11">
            <v>500861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215900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14400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5">
          <cell r="B45">
            <v>0</v>
          </cell>
        </row>
        <row r="50">
          <cell r="B50">
            <v>754522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127260</v>
          </cell>
        </row>
        <row r="69">
          <cell r="B69">
            <v>10550</v>
          </cell>
        </row>
        <row r="70">
          <cell r="B70">
            <v>140400</v>
          </cell>
        </row>
        <row r="72">
          <cell r="B72">
            <v>0</v>
          </cell>
        </row>
        <row r="73">
          <cell r="B73">
            <v>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18500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31500</v>
          </cell>
        </row>
        <row r="90">
          <cell r="B90">
            <v>0</v>
          </cell>
        </row>
        <row r="91">
          <cell r="B91">
            <v>18500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400971</v>
          </cell>
        </row>
        <row r="95">
          <cell r="B95">
            <v>0</v>
          </cell>
        </row>
        <row r="96">
          <cell r="B96">
            <v>18500</v>
          </cell>
        </row>
        <row r="104">
          <cell r="B104">
            <v>0</v>
          </cell>
        </row>
        <row r="107">
          <cell r="B107">
            <v>0</v>
          </cell>
        </row>
        <row r="110">
          <cell r="B110">
            <v>399200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10553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40000</v>
          </cell>
        </row>
        <row r="125">
          <cell r="B125">
            <v>16000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66176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4">
          <cell r="B144">
            <v>0</v>
          </cell>
        </row>
        <row r="149">
          <cell r="B149">
            <v>97923</v>
          </cell>
        </row>
        <row r="152">
          <cell r="B152">
            <v>26000</v>
          </cell>
        </row>
        <row r="154">
          <cell r="B154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130350</v>
          </cell>
        </row>
        <row r="161">
          <cell r="B161">
            <v>3000</v>
          </cell>
        </row>
        <row r="164">
          <cell r="B164">
            <v>282440</v>
          </cell>
        </row>
        <row r="166">
          <cell r="B166">
            <v>0</v>
          </cell>
        </row>
        <row r="167">
          <cell r="B167">
            <v>69337</v>
          </cell>
        </row>
        <row r="168">
          <cell r="B168">
            <v>26000</v>
          </cell>
        </row>
        <row r="169">
          <cell r="B169">
            <v>729500</v>
          </cell>
        </row>
        <row r="171">
          <cell r="B171">
            <v>0</v>
          </cell>
        </row>
        <row r="172">
          <cell r="B172">
            <v>56050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245900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53800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1486700</v>
          </cell>
        </row>
        <row r="195">
          <cell r="B195">
            <v>975501</v>
          </cell>
        </row>
        <row r="203">
          <cell r="B203">
            <v>5000</v>
          </cell>
        </row>
        <row r="206">
          <cell r="B206">
            <v>0</v>
          </cell>
        </row>
        <row r="209">
          <cell r="B209">
            <v>1216850</v>
          </cell>
        </row>
        <row r="210">
          <cell r="B210">
            <v>0</v>
          </cell>
        </row>
        <row r="211">
          <cell r="B211">
            <v>960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106500</v>
          </cell>
        </row>
        <row r="215">
          <cell r="B215">
            <v>36000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15000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2495716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121400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1818700</v>
          </cell>
        </row>
        <row r="259">
          <cell r="B259">
            <v>37850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2020000</v>
          </cell>
        </row>
        <row r="267">
          <cell r="B267">
            <v>23107</v>
          </cell>
        </row>
        <row r="268">
          <cell r="B268">
            <v>188200</v>
          </cell>
        </row>
        <row r="270">
          <cell r="B270">
            <v>0</v>
          </cell>
        </row>
        <row r="271">
          <cell r="B271">
            <v>276372</v>
          </cell>
        </row>
        <row r="274">
          <cell r="B274">
            <v>0</v>
          </cell>
        </row>
        <row r="276">
          <cell r="B276">
            <v>0</v>
          </cell>
        </row>
        <row r="277">
          <cell r="B277">
            <v>8000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70985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1709071</v>
          </cell>
        </row>
        <row r="302">
          <cell r="B302">
            <v>0</v>
          </cell>
        </row>
        <row r="305">
          <cell r="B305">
            <v>0</v>
          </cell>
        </row>
        <row r="308">
          <cell r="B308">
            <v>31000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113438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10862</v>
          </cell>
        </row>
        <row r="322">
          <cell r="B322">
            <v>100313</v>
          </cell>
        </row>
        <row r="323">
          <cell r="B323">
            <v>12500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750000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230000</v>
          </cell>
        </row>
        <row r="339">
          <cell r="B339">
            <v>135005</v>
          </cell>
        </row>
        <row r="342">
          <cell r="B342">
            <v>0</v>
          </cell>
        </row>
        <row r="347">
          <cell r="B347">
            <v>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3600</v>
          </cell>
        </row>
        <row r="357">
          <cell r="B357">
            <v>150000</v>
          </cell>
        </row>
        <row r="358">
          <cell r="B358">
            <v>12000</v>
          </cell>
        </row>
        <row r="359">
          <cell r="B359">
            <v>2000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2530000</v>
          </cell>
        </row>
        <row r="366">
          <cell r="B366">
            <v>53854</v>
          </cell>
        </row>
        <row r="367">
          <cell r="B367">
            <v>416100</v>
          </cell>
        </row>
        <row r="369">
          <cell r="B369">
            <v>0</v>
          </cell>
        </row>
        <row r="370">
          <cell r="B370">
            <v>191350</v>
          </cell>
        </row>
        <row r="373">
          <cell r="B373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80">
          <cell r="B380">
            <v>0</v>
          </cell>
        </row>
        <row r="381">
          <cell r="B381">
            <v>54400</v>
          </cell>
        </row>
        <row r="383">
          <cell r="B383">
            <v>0</v>
          </cell>
        </row>
        <row r="384">
          <cell r="B384">
            <v>38379</v>
          </cell>
        </row>
        <row r="385">
          <cell r="B385">
            <v>0</v>
          </cell>
        </row>
        <row r="386">
          <cell r="B386">
            <v>176500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16000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32500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29044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52250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6600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32500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56250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27650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9000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16250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38000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407350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33000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52250</v>
          </cell>
        </row>
        <row r="763">
          <cell r="B763">
            <v>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140000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12000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427350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2147911</v>
          </cell>
        </row>
        <row r="1200">
          <cell r="B1200">
            <v>0</v>
          </cell>
        </row>
        <row r="1201">
          <cell r="B1201">
            <v>129860</v>
          </cell>
        </row>
        <row r="1202">
          <cell r="B1202">
            <v>0</v>
          </cell>
        </row>
        <row r="1203">
          <cell r="B1203">
            <v>123991</v>
          </cell>
        </row>
        <row r="1204">
          <cell r="B1204">
            <v>115500</v>
          </cell>
        </row>
        <row r="1205">
          <cell r="B1205">
            <v>36000</v>
          </cell>
        </row>
        <row r="1206">
          <cell r="B1206">
            <v>215900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29400</v>
          </cell>
        </row>
        <row r="1210">
          <cell r="B1210">
            <v>0</v>
          </cell>
        </row>
        <row r="1211">
          <cell r="B1211">
            <v>10862</v>
          </cell>
        </row>
        <row r="1212">
          <cell r="B1212">
            <v>0</v>
          </cell>
        </row>
        <row r="1213">
          <cell r="B1213">
            <v>140313</v>
          </cell>
        </row>
        <row r="1214">
          <cell r="B1214">
            <v>28500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13200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0</v>
          </cell>
        </row>
        <row r="1224">
          <cell r="B1224">
            <v>0</v>
          </cell>
        </row>
        <row r="1225">
          <cell r="B1225">
            <v>0</v>
          </cell>
        </row>
        <row r="1226">
          <cell r="B1226">
            <v>750000</v>
          </cell>
        </row>
        <row r="1227">
          <cell r="B1227">
            <v>66176</v>
          </cell>
        </row>
        <row r="1228">
          <cell r="B1228">
            <v>0</v>
          </cell>
        </row>
        <row r="1229">
          <cell r="B1229">
            <v>230000</v>
          </cell>
        </row>
        <row r="1230">
          <cell r="B1230">
            <v>2630721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922445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147400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1968700</v>
          </cell>
        </row>
        <row r="1249">
          <cell r="B1249">
            <v>180200</v>
          </cell>
        </row>
        <row r="1250">
          <cell r="B1250">
            <v>135000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282440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4798847</v>
          </cell>
        </row>
        <row r="1257">
          <cell r="B1257">
            <v>113511</v>
          </cell>
        </row>
        <row r="1258">
          <cell r="B1258">
            <v>1474200</v>
          </cell>
        </row>
        <row r="1259">
          <cell r="B1259">
            <v>0</v>
          </cell>
        </row>
        <row r="1260">
          <cell r="B1260">
            <v>0</v>
          </cell>
        </row>
        <row r="1261">
          <cell r="B1261">
            <v>523772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8000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318800</v>
          </cell>
        </row>
        <row r="1273">
          <cell r="B1273">
            <v>0</v>
          </cell>
        </row>
        <row r="1274">
          <cell r="B1274">
            <v>0</v>
          </cell>
        </row>
        <row r="1275">
          <cell r="B1275">
            <v>38379</v>
          </cell>
        </row>
        <row r="1276">
          <cell r="B1276">
            <v>0</v>
          </cell>
        </row>
        <row r="1277">
          <cell r="B1277">
            <v>537094</v>
          </cell>
        </row>
        <row r="1278">
          <cell r="B1278">
            <v>0</v>
          </cell>
        </row>
        <row r="1279">
          <cell r="B1279">
            <v>18500</v>
          </cell>
        </row>
        <row r="1280">
          <cell r="B1280">
            <v>0</v>
          </cell>
        </row>
        <row r="1281">
          <cell r="B1281">
            <v>70985</v>
          </cell>
        </row>
        <row r="1282">
          <cell r="B1282">
            <v>400971</v>
          </cell>
        </row>
        <row r="1283">
          <cell r="B1283">
            <v>1486700</v>
          </cell>
        </row>
        <row r="1284">
          <cell r="B1284">
            <v>2739072</v>
          </cell>
        </row>
        <row r="1285">
          <cell r="B1285">
            <v>0</v>
          </cell>
        </row>
        <row r="1287">
          <cell r="B1287">
            <v>23264300</v>
          </cell>
        </row>
      </sheetData>
      <sheetData sheetId="79">
        <row r="5">
          <cell r="B5">
            <v>0</v>
          </cell>
        </row>
        <row r="8">
          <cell r="B8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39400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13200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10000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5">
          <cell r="B45">
            <v>13200</v>
          </cell>
        </row>
        <row r="50">
          <cell r="B50">
            <v>0</v>
          </cell>
        </row>
        <row r="53">
          <cell r="B53">
            <v>4800</v>
          </cell>
        </row>
        <row r="55">
          <cell r="B55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97750</v>
          </cell>
        </row>
        <row r="67">
          <cell r="B67">
            <v>0</v>
          </cell>
        </row>
        <row r="68">
          <cell r="B68">
            <v>2231300</v>
          </cell>
        </row>
        <row r="69">
          <cell r="B69">
            <v>16000</v>
          </cell>
        </row>
        <row r="70">
          <cell r="B70">
            <v>0</v>
          </cell>
        </row>
        <row r="72">
          <cell r="B72">
            <v>0</v>
          </cell>
        </row>
        <row r="73">
          <cell r="B73">
            <v>16000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0</v>
          </cell>
        </row>
        <row r="86">
          <cell r="B86">
            <v>80300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10800</v>
          </cell>
        </row>
        <row r="90">
          <cell r="B90">
            <v>0</v>
          </cell>
        </row>
        <row r="91">
          <cell r="B91">
            <v>204000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66500</v>
          </cell>
        </row>
        <row r="96">
          <cell r="B96">
            <v>10000</v>
          </cell>
        </row>
        <row r="104">
          <cell r="B104">
            <v>0</v>
          </cell>
        </row>
        <row r="107">
          <cell r="B107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20000</v>
          </cell>
        </row>
        <row r="116">
          <cell r="B116">
            <v>0</v>
          </cell>
        </row>
        <row r="117">
          <cell r="B117">
            <v>169700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24000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112435</v>
          </cell>
        </row>
        <row r="137">
          <cell r="B137">
            <v>0</v>
          </cell>
        </row>
        <row r="138">
          <cell r="B138">
            <v>16544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100</v>
          </cell>
        </row>
        <row r="144">
          <cell r="B144">
            <v>0</v>
          </cell>
        </row>
        <row r="149">
          <cell r="B149">
            <v>98650</v>
          </cell>
        </row>
        <row r="152">
          <cell r="B152">
            <v>75400</v>
          </cell>
        </row>
        <row r="154">
          <cell r="B154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4">
          <cell r="B164">
            <v>0</v>
          </cell>
        </row>
        <row r="166">
          <cell r="B166">
            <v>0</v>
          </cell>
        </row>
        <row r="167">
          <cell r="B167">
            <v>2768400</v>
          </cell>
        </row>
        <row r="168">
          <cell r="B168">
            <v>0</v>
          </cell>
        </row>
        <row r="169">
          <cell r="B169">
            <v>621700</v>
          </cell>
        </row>
        <row r="171">
          <cell r="B171">
            <v>7500</v>
          </cell>
        </row>
        <row r="172">
          <cell r="B172">
            <v>200003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247424</v>
          </cell>
        </row>
        <row r="194">
          <cell r="B194">
            <v>0</v>
          </cell>
        </row>
        <row r="195">
          <cell r="B195">
            <v>0</v>
          </cell>
        </row>
        <row r="203">
          <cell r="B203">
            <v>0</v>
          </cell>
        </row>
        <row r="206">
          <cell r="B206">
            <v>3460</v>
          </cell>
        </row>
        <row r="209">
          <cell r="B209">
            <v>11000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5000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29158</v>
          </cell>
        </row>
        <row r="238">
          <cell r="B238">
            <v>0</v>
          </cell>
        </row>
        <row r="239">
          <cell r="B239">
            <v>4299459</v>
          </cell>
        </row>
        <row r="240">
          <cell r="B240">
            <v>5000</v>
          </cell>
        </row>
        <row r="243">
          <cell r="B243">
            <v>13200</v>
          </cell>
        </row>
        <row r="248">
          <cell r="B248">
            <v>0</v>
          </cell>
        </row>
        <row r="251">
          <cell r="B251">
            <v>0</v>
          </cell>
        </row>
        <row r="253">
          <cell r="B253">
            <v>3000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2000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4723850</v>
          </cell>
        </row>
        <row r="267">
          <cell r="B267">
            <v>0</v>
          </cell>
        </row>
        <row r="268">
          <cell r="B268">
            <v>36850</v>
          </cell>
        </row>
        <row r="270">
          <cell r="B270">
            <v>1970</v>
          </cell>
        </row>
        <row r="271">
          <cell r="B271">
            <v>0</v>
          </cell>
        </row>
        <row r="274">
          <cell r="B274">
            <v>24000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36218</v>
          </cell>
        </row>
        <row r="286">
          <cell r="B286">
            <v>10000</v>
          </cell>
        </row>
        <row r="287">
          <cell r="B287">
            <v>348100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8506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300000</v>
          </cell>
        </row>
        <row r="305">
          <cell r="B305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20000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58000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43082</v>
          </cell>
        </row>
        <row r="333">
          <cell r="B333">
            <v>0</v>
          </cell>
        </row>
        <row r="334">
          <cell r="B334">
            <v>3000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6919250</v>
          </cell>
        </row>
        <row r="339">
          <cell r="B339">
            <v>0</v>
          </cell>
        </row>
        <row r="342">
          <cell r="B342">
            <v>0</v>
          </cell>
        </row>
        <row r="347">
          <cell r="B347">
            <v>0</v>
          </cell>
        </row>
        <row r="350">
          <cell r="B350">
            <v>2500</v>
          </cell>
        </row>
        <row r="352">
          <cell r="B352">
            <v>0</v>
          </cell>
        </row>
        <row r="354">
          <cell r="B354">
            <v>60000</v>
          </cell>
        </row>
        <row r="355">
          <cell r="B355">
            <v>0</v>
          </cell>
        </row>
        <row r="356">
          <cell r="B356">
            <v>8500</v>
          </cell>
        </row>
        <row r="357">
          <cell r="B357">
            <v>2014600</v>
          </cell>
        </row>
        <row r="358">
          <cell r="B358">
            <v>0</v>
          </cell>
        </row>
        <row r="359">
          <cell r="B359">
            <v>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2595000</v>
          </cell>
        </row>
        <row r="366">
          <cell r="B366">
            <v>36705</v>
          </cell>
        </row>
        <row r="367">
          <cell r="B367">
            <v>350000</v>
          </cell>
        </row>
        <row r="369">
          <cell r="B369">
            <v>0</v>
          </cell>
        </row>
        <row r="370">
          <cell r="B370">
            <v>16005</v>
          </cell>
        </row>
        <row r="373">
          <cell r="B373">
            <v>37936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11000</v>
          </cell>
        </row>
        <row r="378">
          <cell r="B378">
            <v>20000</v>
          </cell>
        </row>
        <row r="380">
          <cell r="B380">
            <v>0</v>
          </cell>
        </row>
        <row r="381">
          <cell r="B381">
            <v>0</v>
          </cell>
        </row>
        <row r="383">
          <cell r="B383">
            <v>709150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2500</v>
          </cell>
        </row>
        <row r="387">
          <cell r="B387">
            <v>13500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217600</v>
          </cell>
        </row>
        <row r="393">
          <cell r="B393">
            <v>38700</v>
          </cell>
        </row>
        <row r="402">
          <cell r="B402">
            <v>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160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200000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23450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21700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48750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32500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40000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5000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16250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270464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16250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10000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300000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17750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72500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25000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14000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30000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56000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60000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40000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770464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3460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11000</v>
          </cell>
        </row>
        <row r="1200">
          <cell r="B1200">
            <v>0</v>
          </cell>
        </row>
        <row r="1201">
          <cell r="B1201">
            <v>44700</v>
          </cell>
        </row>
        <row r="1202">
          <cell r="B1202">
            <v>0</v>
          </cell>
        </row>
        <row r="1203">
          <cell r="B1203">
            <v>0</v>
          </cell>
        </row>
        <row r="1204">
          <cell r="B1204">
            <v>30000</v>
          </cell>
        </row>
        <row r="1205">
          <cell r="B1205">
            <v>0</v>
          </cell>
        </row>
        <row r="1206">
          <cell r="B1206">
            <v>209100</v>
          </cell>
        </row>
        <row r="1207">
          <cell r="B1207">
            <v>0</v>
          </cell>
        </row>
        <row r="1208">
          <cell r="B1208">
            <v>160</v>
          </cell>
        </row>
        <row r="1209">
          <cell r="B1209">
            <v>13200</v>
          </cell>
        </row>
        <row r="1210">
          <cell r="B1210">
            <v>44000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0</v>
          </cell>
        </row>
        <row r="1214">
          <cell r="B1214">
            <v>363000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21700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43082</v>
          </cell>
        </row>
        <row r="1224">
          <cell r="B1224">
            <v>0</v>
          </cell>
        </row>
        <row r="1225">
          <cell r="B1225">
            <v>125435</v>
          </cell>
        </row>
        <row r="1226">
          <cell r="B1226">
            <v>0</v>
          </cell>
        </row>
        <row r="1227">
          <cell r="B1227">
            <v>45702</v>
          </cell>
        </row>
        <row r="1228">
          <cell r="B1228">
            <v>0</v>
          </cell>
        </row>
        <row r="1229">
          <cell r="B1229">
            <v>11218709</v>
          </cell>
        </row>
        <row r="1230">
          <cell r="B1230">
            <v>5100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26400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98650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82700</v>
          </cell>
        </row>
        <row r="1242">
          <cell r="B1242">
            <v>0</v>
          </cell>
        </row>
        <row r="1243">
          <cell r="B1243">
            <v>3000</v>
          </cell>
        </row>
        <row r="1244">
          <cell r="B1244">
            <v>0</v>
          </cell>
        </row>
        <row r="1245">
          <cell r="B1245">
            <v>60000</v>
          </cell>
        </row>
        <row r="1246">
          <cell r="B1246">
            <v>0</v>
          </cell>
        </row>
        <row r="1247">
          <cell r="B1247">
            <v>8500</v>
          </cell>
        </row>
        <row r="1248">
          <cell r="B1248">
            <v>2014600</v>
          </cell>
        </row>
        <row r="1249">
          <cell r="B1249">
            <v>2000</v>
          </cell>
        </row>
        <row r="1250">
          <cell r="B1250">
            <v>126750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97750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12351050</v>
          </cell>
        </row>
        <row r="1257">
          <cell r="B1257">
            <v>52705</v>
          </cell>
        </row>
        <row r="1258">
          <cell r="B1258">
            <v>1068550</v>
          </cell>
        </row>
        <row r="1259">
          <cell r="B1259">
            <v>0</v>
          </cell>
        </row>
        <row r="1260">
          <cell r="B1260">
            <v>9470</v>
          </cell>
        </row>
        <row r="1261">
          <cell r="B1261">
            <v>232008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61936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0</v>
          </cell>
        </row>
        <row r="1268">
          <cell r="B1268">
            <v>11000</v>
          </cell>
        </row>
        <row r="1269">
          <cell r="B1269">
            <v>20000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0</v>
          </cell>
        </row>
        <row r="1273">
          <cell r="B1273">
            <v>0</v>
          </cell>
        </row>
        <row r="1274">
          <cell r="B1274">
            <v>789450</v>
          </cell>
        </row>
        <row r="1275">
          <cell r="B1275">
            <v>36218</v>
          </cell>
        </row>
        <row r="1276">
          <cell r="B1276">
            <v>10000</v>
          </cell>
        </row>
        <row r="1277">
          <cell r="B1277">
            <v>569900</v>
          </cell>
        </row>
        <row r="1278">
          <cell r="B1278">
            <v>13500</v>
          </cell>
        </row>
        <row r="1279">
          <cell r="B1279">
            <v>204000</v>
          </cell>
        </row>
        <row r="1280">
          <cell r="B1280">
            <v>0</v>
          </cell>
        </row>
        <row r="1281">
          <cell r="B1281">
            <v>8506</v>
          </cell>
        </row>
        <row r="1282">
          <cell r="B1282">
            <v>247424</v>
          </cell>
        </row>
        <row r="1283">
          <cell r="B1283">
            <v>284100</v>
          </cell>
        </row>
        <row r="1284">
          <cell r="B1284">
            <v>109700</v>
          </cell>
        </row>
        <row r="1285">
          <cell r="B1285">
            <v>0</v>
          </cell>
        </row>
        <row r="1286">
          <cell r="B1286">
            <v>31548679</v>
          </cell>
        </row>
      </sheetData>
      <sheetData sheetId="80">
        <row r="5">
          <cell r="B5">
            <v>3500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167200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55346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210000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4617781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19205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30000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356500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22000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3300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38064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20000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50000</v>
          </cell>
        </row>
        <row r="85">
          <cell r="B85">
            <v>0</v>
          </cell>
        </row>
        <row r="86">
          <cell r="B86">
            <v>116500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30005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38276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12506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106500</v>
          </cell>
        </row>
        <row r="116">
          <cell r="B116">
            <v>0</v>
          </cell>
        </row>
        <row r="117">
          <cell r="B117">
            <v>426950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20000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55000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29466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8500</v>
          </cell>
        </row>
        <row r="160">
          <cell r="B160">
            <v>0</v>
          </cell>
        </row>
        <row r="161">
          <cell r="B161">
            <v>100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40100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241329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15000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35346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203">
          <cell r="B203">
            <v>0</v>
          </cell>
        </row>
        <row r="204">
          <cell r="B204">
            <v>0</v>
          </cell>
          <cell r="G204">
            <v>0</v>
          </cell>
        </row>
        <row r="205">
          <cell r="B205">
            <v>0</v>
          </cell>
          <cell r="G205">
            <v>0</v>
          </cell>
        </row>
        <row r="206">
          <cell r="B206">
            <v>0</v>
          </cell>
          <cell r="G206">
            <v>0</v>
          </cell>
        </row>
        <row r="207">
          <cell r="B207">
            <v>0</v>
          </cell>
          <cell r="G207">
            <v>0</v>
          </cell>
        </row>
        <row r="208">
          <cell r="B208">
            <v>0</v>
          </cell>
          <cell r="G208">
            <v>0</v>
          </cell>
        </row>
        <row r="209">
          <cell r="B209">
            <v>108155</v>
          </cell>
          <cell r="G209">
            <v>0</v>
          </cell>
        </row>
        <row r="210">
          <cell r="B210">
            <v>0</v>
          </cell>
          <cell r="G210">
            <v>0</v>
          </cell>
        </row>
        <row r="211">
          <cell r="B211">
            <v>0</v>
          </cell>
          <cell r="G211">
            <v>0</v>
          </cell>
        </row>
        <row r="212">
          <cell r="B212">
            <v>0</v>
          </cell>
          <cell r="G212">
            <v>0</v>
          </cell>
        </row>
        <row r="213">
          <cell r="B213">
            <v>0</v>
          </cell>
          <cell r="G213">
            <v>0</v>
          </cell>
        </row>
        <row r="214">
          <cell r="B214">
            <v>0</v>
          </cell>
          <cell r="G214">
            <v>0</v>
          </cell>
        </row>
        <row r="215">
          <cell r="B215">
            <v>50000</v>
          </cell>
          <cell r="G215">
            <v>0</v>
          </cell>
        </row>
        <row r="216">
          <cell r="B216">
            <v>0</v>
          </cell>
          <cell r="G216">
            <v>0</v>
          </cell>
        </row>
        <row r="217">
          <cell r="B217">
            <v>0</v>
          </cell>
          <cell r="G217">
            <v>0</v>
          </cell>
        </row>
        <row r="218">
          <cell r="B218">
            <v>0</v>
          </cell>
          <cell r="G218">
            <v>0</v>
          </cell>
        </row>
        <row r="219">
          <cell r="B219">
            <v>0</v>
          </cell>
          <cell r="G219">
            <v>0</v>
          </cell>
        </row>
        <row r="220">
          <cell r="B220">
            <v>0</v>
          </cell>
          <cell r="G220">
            <v>0</v>
          </cell>
        </row>
        <row r="221">
          <cell r="B221">
            <v>0</v>
          </cell>
          <cell r="G221">
            <v>0</v>
          </cell>
        </row>
        <row r="222">
          <cell r="B222">
            <v>0</v>
          </cell>
          <cell r="G222">
            <v>0</v>
          </cell>
        </row>
        <row r="223">
          <cell r="B223">
            <v>0</v>
          </cell>
          <cell r="G223">
            <v>0</v>
          </cell>
        </row>
        <row r="224">
          <cell r="B224">
            <v>0</v>
          </cell>
          <cell r="G224">
            <v>0</v>
          </cell>
        </row>
        <row r="225">
          <cell r="B225">
            <v>0</v>
          </cell>
          <cell r="G225">
            <v>0</v>
          </cell>
        </row>
        <row r="226">
          <cell r="B226">
            <v>0</v>
          </cell>
          <cell r="G226">
            <v>0</v>
          </cell>
        </row>
        <row r="227">
          <cell r="B227">
            <v>0</v>
          </cell>
          <cell r="G227">
            <v>0</v>
          </cell>
        </row>
        <row r="228">
          <cell r="B228">
            <v>0</v>
          </cell>
          <cell r="G228">
            <v>0</v>
          </cell>
        </row>
        <row r="229">
          <cell r="B229">
            <v>0</v>
          </cell>
          <cell r="G229">
            <v>0</v>
          </cell>
        </row>
        <row r="230">
          <cell r="B230">
            <v>0</v>
          </cell>
          <cell r="G230">
            <v>0</v>
          </cell>
        </row>
        <row r="231">
          <cell r="B231">
            <v>0</v>
          </cell>
          <cell r="G231">
            <v>0</v>
          </cell>
        </row>
        <row r="232">
          <cell r="B232">
            <v>0</v>
          </cell>
          <cell r="G232">
            <v>0</v>
          </cell>
        </row>
        <row r="233">
          <cell r="B233">
            <v>0</v>
          </cell>
          <cell r="G233">
            <v>0</v>
          </cell>
        </row>
        <row r="234">
          <cell r="B234">
            <v>0</v>
          </cell>
          <cell r="G234">
            <v>0</v>
          </cell>
        </row>
        <row r="235">
          <cell r="B235">
            <v>0</v>
          </cell>
          <cell r="G235">
            <v>0</v>
          </cell>
        </row>
        <row r="236">
          <cell r="B236">
            <v>0</v>
          </cell>
          <cell r="G236">
            <v>0</v>
          </cell>
        </row>
        <row r="237">
          <cell r="B237">
            <v>0</v>
          </cell>
          <cell r="G237">
            <v>0</v>
          </cell>
        </row>
        <row r="238">
          <cell r="B238">
            <v>0</v>
          </cell>
          <cell r="G238">
            <v>0</v>
          </cell>
        </row>
        <row r="239">
          <cell r="B239">
            <v>3182830</v>
          </cell>
          <cell r="G239">
            <v>0</v>
          </cell>
        </row>
        <row r="240">
          <cell r="B240">
            <v>147300</v>
          </cell>
          <cell r="G240">
            <v>0</v>
          </cell>
        </row>
        <row r="241">
          <cell r="B241">
            <v>0</v>
          </cell>
          <cell r="G241">
            <v>0</v>
          </cell>
        </row>
        <row r="242">
          <cell r="B242">
            <v>0</v>
          </cell>
          <cell r="G242">
            <v>0</v>
          </cell>
        </row>
        <row r="243">
          <cell r="B243">
            <v>0</v>
          </cell>
          <cell r="G243">
            <v>0</v>
          </cell>
        </row>
        <row r="244">
          <cell r="B244">
            <v>0</v>
          </cell>
          <cell r="G244">
            <v>0</v>
          </cell>
        </row>
        <row r="245">
          <cell r="B245">
            <v>0</v>
          </cell>
          <cell r="G245">
            <v>0</v>
          </cell>
        </row>
        <row r="246">
          <cell r="B246">
            <v>0</v>
          </cell>
          <cell r="G246">
            <v>0</v>
          </cell>
        </row>
        <row r="247">
          <cell r="B247">
            <v>0</v>
          </cell>
          <cell r="G247">
            <v>0</v>
          </cell>
        </row>
        <row r="248">
          <cell r="B248">
            <v>0</v>
          </cell>
          <cell r="G248">
            <v>0</v>
          </cell>
        </row>
        <row r="249">
          <cell r="B249">
            <v>0</v>
          </cell>
          <cell r="G249">
            <v>0</v>
          </cell>
        </row>
        <row r="250">
          <cell r="B250">
            <v>0</v>
          </cell>
          <cell r="G250">
            <v>0</v>
          </cell>
        </row>
        <row r="251">
          <cell r="B251">
            <v>61000</v>
          </cell>
          <cell r="G251">
            <v>0</v>
          </cell>
        </row>
        <row r="252">
          <cell r="B252">
            <v>0</v>
          </cell>
          <cell r="G252">
            <v>0</v>
          </cell>
        </row>
        <row r="253">
          <cell r="B253">
            <v>0</v>
          </cell>
          <cell r="G253">
            <v>0</v>
          </cell>
        </row>
        <row r="254">
          <cell r="B254">
            <v>0</v>
          </cell>
          <cell r="G254">
            <v>0</v>
          </cell>
        </row>
        <row r="255">
          <cell r="B255">
            <v>0</v>
          </cell>
          <cell r="G255">
            <v>0</v>
          </cell>
        </row>
        <row r="256">
          <cell r="B256">
            <v>0</v>
          </cell>
          <cell r="G256">
            <v>0</v>
          </cell>
        </row>
        <row r="257">
          <cell r="B257">
            <v>0</v>
          </cell>
          <cell r="G257">
            <v>0</v>
          </cell>
        </row>
        <row r="258">
          <cell r="B258">
            <v>0</v>
          </cell>
          <cell r="G258">
            <v>0</v>
          </cell>
        </row>
        <row r="259">
          <cell r="B259">
            <v>0</v>
          </cell>
          <cell r="G259">
            <v>0</v>
          </cell>
        </row>
        <row r="260">
          <cell r="B260">
            <v>0</v>
          </cell>
          <cell r="G260">
            <v>0</v>
          </cell>
        </row>
        <row r="261">
          <cell r="B261">
            <v>0</v>
          </cell>
          <cell r="G261">
            <v>0</v>
          </cell>
        </row>
        <row r="262">
          <cell r="B262">
            <v>0</v>
          </cell>
          <cell r="G262">
            <v>0</v>
          </cell>
        </row>
        <row r="263">
          <cell r="B263">
            <v>0</v>
          </cell>
          <cell r="G263">
            <v>0</v>
          </cell>
        </row>
        <row r="264">
          <cell r="B264">
            <v>0</v>
          </cell>
          <cell r="G264">
            <v>0</v>
          </cell>
        </row>
        <row r="265">
          <cell r="B265">
            <v>0</v>
          </cell>
          <cell r="G265">
            <v>0</v>
          </cell>
        </row>
        <row r="266">
          <cell r="B266">
            <v>865221</v>
          </cell>
          <cell r="G266">
            <v>0</v>
          </cell>
        </row>
        <row r="267">
          <cell r="B267">
            <v>16500</v>
          </cell>
          <cell r="G267">
            <v>0</v>
          </cell>
        </row>
        <row r="268">
          <cell r="B268">
            <v>928050</v>
          </cell>
          <cell r="G268">
            <v>0</v>
          </cell>
        </row>
        <row r="269">
          <cell r="B269">
            <v>0</v>
          </cell>
          <cell r="G269">
            <v>0</v>
          </cell>
        </row>
        <row r="270">
          <cell r="B270">
            <v>0</v>
          </cell>
          <cell r="G270">
            <v>0</v>
          </cell>
        </row>
        <row r="271">
          <cell r="B271">
            <v>5000</v>
          </cell>
          <cell r="G271">
            <v>0</v>
          </cell>
        </row>
        <row r="272">
          <cell r="B272">
            <v>0</v>
          </cell>
          <cell r="G272">
            <v>0</v>
          </cell>
        </row>
        <row r="273">
          <cell r="B273">
            <v>0</v>
          </cell>
          <cell r="G273">
            <v>0</v>
          </cell>
        </row>
        <row r="274">
          <cell r="B274">
            <v>0</v>
          </cell>
          <cell r="G274">
            <v>0</v>
          </cell>
        </row>
        <row r="275">
          <cell r="B275">
            <v>0</v>
          </cell>
          <cell r="G275">
            <v>0</v>
          </cell>
        </row>
        <row r="276">
          <cell r="B276">
            <v>0</v>
          </cell>
          <cell r="G276">
            <v>0</v>
          </cell>
        </row>
        <row r="277">
          <cell r="B277">
            <v>0</v>
          </cell>
          <cell r="G277">
            <v>0</v>
          </cell>
        </row>
        <row r="278">
          <cell r="B278">
            <v>0</v>
          </cell>
          <cell r="G278">
            <v>0</v>
          </cell>
        </row>
        <row r="279">
          <cell r="B279">
            <v>0</v>
          </cell>
          <cell r="G279">
            <v>0</v>
          </cell>
        </row>
        <row r="280">
          <cell r="B280">
            <v>0</v>
          </cell>
          <cell r="G280">
            <v>0</v>
          </cell>
        </row>
        <row r="281">
          <cell r="B281">
            <v>0</v>
          </cell>
          <cell r="G281">
            <v>0</v>
          </cell>
        </row>
        <row r="282">
          <cell r="B282">
            <v>0</v>
          </cell>
          <cell r="G282">
            <v>0</v>
          </cell>
        </row>
        <row r="283">
          <cell r="B283">
            <v>0</v>
          </cell>
          <cell r="G283">
            <v>0</v>
          </cell>
        </row>
        <row r="284">
          <cell r="B284">
            <v>19500</v>
          </cell>
          <cell r="G284">
            <v>0</v>
          </cell>
        </row>
        <row r="285">
          <cell r="B285">
            <v>0</v>
          </cell>
          <cell r="G285">
            <v>0</v>
          </cell>
        </row>
        <row r="286">
          <cell r="B286">
            <v>0</v>
          </cell>
          <cell r="G286">
            <v>0</v>
          </cell>
        </row>
        <row r="287">
          <cell r="B287">
            <v>59200</v>
          </cell>
          <cell r="G287">
            <v>0</v>
          </cell>
        </row>
        <row r="288">
          <cell r="B288">
            <v>0</v>
          </cell>
          <cell r="G288">
            <v>0</v>
          </cell>
        </row>
        <row r="289">
          <cell r="B289">
            <v>0</v>
          </cell>
          <cell r="G289">
            <v>0</v>
          </cell>
        </row>
        <row r="290">
          <cell r="B290">
            <v>0</v>
          </cell>
          <cell r="G290">
            <v>0</v>
          </cell>
        </row>
        <row r="291">
          <cell r="B291">
            <v>94991</v>
          </cell>
          <cell r="G291">
            <v>0</v>
          </cell>
        </row>
        <row r="292">
          <cell r="B292">
            <v>0</v>
          </cell>
          <cell r="G292">
            <v>0</v>
          </cell>
        </row>
        <row r="293">
          <cell r="B293">
            <v>0</v>
          </cell>
          <cell r="G293">
            <v>0</v>
          </cell>
        </row>
        <row r="294">
          <cell r="B294">
            <v>0</v>
          </cell>
          <cell r="G294">
            <v>0</v>
          </cell>
        </row>
        <row r="295">
          <cell r="B295">
            <v>0</v>
          </cell>
          <cell r="G295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84374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200000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55000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2400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6000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95600</v>
          </cell>
        </row>
        <row r="363">
          <cell r="B363">
            <v>0</v>
          </cell>
        </row>
        <row r="364">
          <cell r="B364">
            <v>16000</v>
          </cell>
        </row>
        <row r="365">
          <cell r="B365">
            <v>0</v>
          </cell>
        </row>
        <row r="366">
          <cell r="B366">
            <v>13200</v>
          </cell>
        </row>
        <row r="367">
          <cell r="B367">
            <v>592400</v>
          </cell>
        </row>
        <row r="368">
          <cell r="B368">
            <v>0</v>
          </cell>
        </row>
        <row r="369">
          <cell r="B369">
            <v>3000</v>
          </cell>
        </row>
        <row r="370">
          <cell r="B370">
            <v>130492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532870</v>
          </cell>
        </row>
        <row r="376">
          <cell r="B376">
            <v>6000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219500</v>
          </cell>
        </row>
        <row r="384">
          <cell r="B384">
            <v>12696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177041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23750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283000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35500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18900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35500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9000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6600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80000</v>
          </cell>
        </row>
        <row r="586">
          <cell r="B586">
            <v>15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600">
          <cell r="B600">
            <v>236167</v>
          </cell>
        </row>
        <row r="601">
          <cell r="B601">
            <v>0</v>
          </cell>
          <cell r="G601">
            <v>0</v>
          </cell>
        </row>
        <row r="602">
          <cell r="B602">
            <v>0</v>
          </cell>
          <cell r="G602">
            <v>0</v>
          </cell>
        </row>
        <row r="603">
          <cell r="B603">
            <v>0</v>
          </cell>
          <cell r="G603">
            <v>0</v>
          </cell>
        </row>
        <row r="604">
          <cell r="B604">
            <v>0</v>
          </cell>
          <cell r="G604">
            <v>0</v>
          </cell>
        </row>
        <row r="605">
          <cell r="B605">
            <v>0</v>
          </cell>
          <cell r="G605">
            <v>0</v>
          </cell>
        </row>
        <row r="606">
          <cell r="B606">
            <v>0</v>
          </cell>
          <cell r="G606">
            <v>0</v>
          </cell>
        </row>
        <row r="607">
          <cell r="B607">
            <v>0</v>
          </cell>
          <cell r="G607">
            <v>0</v>
          </cell>
        </row>
        <row r="608">
          <cell r="B608">
            <v>17750</v>
          </cell>
          <cell r="G608">
            <v>0</v>
          </cell>
        </row>
        <row r="609">
          <cell r="B609">
            <v>0</v>
          </cell>
          <cell r="G609">
            <v>0</v>
          </cell>
        </row>
        <row r="610">
          <cell r="B610">
            <v>0</v>
          </cell>
          <cell r="G610">
            <v>0</v>
          </cell>
        </row>
        <row r="611">
          <cell r="B611">
            <v>0</v>
          </cell>
          <cell r="G611">
            <v>0</v>
          </cell>
        </row>
        <row r="612">
          <cell r="B612">
            <v>0</v>
          </cell>
          <cell r="G612">
            <v>0</v>
          </cell>
        </row>
        <row r="613">
          <cell r="B613">
            <v>0</v>
          </cell>
          <cell r="G613">
            <v>0</v>
          </cell>
        </row>
        <row r="614">
          <cell r="B614">
            <v>0</v>
          </cell>
          <cell r="G614">
            <v>0</v>
          </cell>
        </row>
        <row r="615">
          <cell r="B615">
            <v>0</v>
          </cell>
          <cell r="G615">
            <v>0</v>
          </cell>
        </row>
        <row r="616">
          <cell r="B616">
            <v>0</v>
          </cell>
          <cell r="G616">
            <v>0</v>
          </cell>
        </row>
        <row r="617">
          <cell r="B617">
            <v>0</v>
          </cell>
          <cell r="G617">
            <v>0</v>
          </cell>
        </row>
        <row r="618">
          <cell r="B618">
            <v>0</v>
          </cell>
          <cell r="G618">
            <v>0</v>
          </cell>
        </row>
        <row r="619">
          <cell r="B619">
            <v>0</v>
          </cell>
          <cell r="G619">
            <v>0</v>
          </cell>
        </row>
        <row r="620">
          <cell r="B620">
            <v>0</v>
          </cell>
          <cell r="G620">
            <v>0</v>
          </cell>
        </row>
        <row r="621">
          <cell r="B621">
            <v>0</v>
          </cell>
          <cell r="G621">
            <v>0</v>
          </cell>
        </row>
        <row r="622">
          <cell r="B622">
            <v>0</v>
          </cell>
          <cell r="G622">
            <v>0</v>
          </cell>
        </row>
        <row r="623">
          <cell r="B623">
            <v>0</v>
          </cell>
          <cell r="G623">
            <v>0</v>
          </cell>
        </row>
        <row r="624">
          <cell r="B624">
            <v>0</v>
          </cell>
          <cell r="G624">
            <v>0</v>
          </cell>
        </row>
        <row r="625">
          <cell r="B625">
            <v>0</v>
          </cell>
          <cell r="G625">
            <v>0</v>
          </cell>
        </row>
        <row r="626">
          <cell r="B626">
            <v>13200</v>
          </cell>
          <cell r="G626">
            <v>0</v>
          </cell>
        </row>
        <row r="627">
          <cell r="B627">
            <v>0</v>
          </cell>
          <cell r="G627">
            <v>0</v>
          </cell>
        </row>
        <row r="628">
          <cell r="B628">
            <v>0</v>
          </cell>
          <cell r="G628">
            <v>0</v>
          </cell>
        </row>
        <row r="629">
          <cell r="B629">
            <v>0</v>
          </cell>
          <cell r="G629">
            <v>0</v>
          </cell>
        </row>
        <row r="630">
          <cell r="B630">
            <v>0</v>
          </cell>
          <cell r="G630">
            <v>0</v>
          </cell>
        </row>
        <row r="631">
          <cell r="B631">
            <v>0</v>
          </cell>
          <cell r="G631">
            <v>0</v>
          </cell>
        </row>
        <row r="632">
          <cell r="B632">
            <v>0</v>
          </cell>
          <cell r="G632">
            <v>0</v>
          </cell>
        </row>
        <row r="633">
          <cell r="B633">
            <v>0</v>
          </cell>
          <cell r="G633">
            <v>0</v>
          </cell>
        </row>
        <row r="634">
          <cell r="B634">
            <v>0</v>
          </cell>
          <cell r="G634">
            <v>0</v>
          </cell>
        </row>
        <row r="635">
          <cell r="B635">
            <v>0</v>
          </cell>
          <cell r="G635">
            <v>0</v>
          </cell>
        </row>
        <row r="636">
          <cell r="B636">
            <v>0</v>
          </cell>
          <cell r="G636">
            <v>0</v>
          </cell>
        </row>
        <row r="637">
          <cell r="B637">
            <v>0</v>
          </cell>
          <cell r="G637">
            <v>0</v>
          </cell>
        </row>
        <row r="638">
          <cell r="B638">
            <v>0</v>
          </cell>
          <cell r="G638">
            <v>0</v>
          </cell>
        </row>
        <row r="639">
          <cell r="B639">
            <v>0</v>
          </cell>
          <cell r="G639">
            <v>0</v>
          </cell>
        </row>
        <row r="640">
          <cell r="B640">
            <v>0</v>
          </cell>
          <cell r="G640">
            <v>0</v>
          </cell>
        </row>
        <row r="641">
          <cell r="B641">
            <v>0</v>
          </cell>
          <cell r="G641">
            <v>0</v>
          </cell>
        </row>
        <row r="642">
          <cell r="B642">
            <v>0</v>
          </cell>
          <cell r="G642">
            <v>0</v>
          </cell>
        </row>
        <row r="643">
          <cell r="B643">
            <v>0</v>
          </cell>
          <cell r="G643">
            <v>0</v>
          </cell>
        </row>
        <row r="644">
          <cell r="B644">
            <v>0</v>
          </cell>
          <cell r="G644">
            <v>0</v>
          </cell>
        </row>
        <row r="645">
          <cell r="B645">
            <v>0</v>
          </cell>
          <cell r="G645">
            <v>0</v>
          </cell>
        </row>
        <row r="646">
          <cell r="B646">
            <v>0</v>
          </cell>
          <cell r="G646">
            <v>0</v>
          </cell>
        </row>
        <row r="647">
          <cell r="B647">
            <v>0</v>
          </cell>
          <cell r="G647">
            <v>0</v>
          </cell>
        </row>
        <row r="648">
          <cell r="B648">
            <v>0</v>
          </cell>
          <cell r="G648">
            <v>0</v>
          </cell>
        </row>
        <row r="649">
          <cell r="B649">
            <v>0</v>
          </cell>
          <cell r="G649">
            <v>0</v>
          </cell>
        </row>
        <row r="650">
          <cell r="B650">
            <v>0</v>
          </cell>
          <cell r="G650">
            <v>0</v>
          </cell>
        </row>
        <row r="651">
          <cell r="B651">
            <v>0</v>
          </cell>
          <cell r="G651">
            <v>0</v>
          </cell>
        </row>
        <row r="652">
          <cell r="B652">
            <v>0</v>
          </cell>
          <cell r="G652">
            <v>0</v>
          </cell>
        </row>
        <row r="653">
          <cell r="B653">
            <v>0</v>
          </cell>
          <cell r="G653">
            <v>0</v>
          </cell>
        </row>
        <row r="654">
          <cell r="B654">
            <v>0</v>
          </cell>
          <cell r="G654">
            <v>0</v>
          </cell>
        </row>
        <row r="655">
          <cell r="B655">
            <v>0</v>
          </cell>
          <cell r="G655">
            <v>0</v>
          </cell>
        </row>
        <row r="656">
          <cell r="B656">
            <v>0</v>
          </cell>
          <cell r="G656">
            <v>0</v>
          </cell>
        </row>
        <row r="657">
          <cell r="B657">
            <v>17750</v>
          </cell>
          <cell r="G657">
            <v>0</v>
          </cell>
        </row>
        <row r="658">
          <cell r="B658">
            <v>0</v>
          </cell>
          <cell r="G658">
            <v>0</v>
          </cell>
        </row>
        <row r="659">
          <cell r="B659">
            <v>0</v>
          </cell>
          <cell r="G659">
            <v>0</v>
          </cell>
        </row>
        <row r="660">
          <cell r="B660">
            <v>0</v>
          </cell>
          <cell r="G660">
            <v>0</v>
          </cell>
        </row>
        <row r="661">
          <cell r="B661">
            <v>0</v>
          </cell>
          <cell r="G661">
            <v>0</v>
          </cell>
        </row>
        <row r="662">
          <cell r="B662">
            <v>0</v>
          </cell>
          <cell r="G662">
            <v>0</v>
          </cell>
        </row>
        <row r="663">
          <cell r="B663">
            <v>0</v>
          </cell>
          <cell r="G663">
            <v>0</v>
          </cell>
        </row>
        <row r="664">
          <cell r="B664">
            <v>6000</v>
          </cell>
          <cell r="G664">
            <v>0</v>
          </cell>
        </row>
        <row r="665">
          <cell r="B665">
            <v>0</v>
          </cell>
          <cell r="G665">
            <v>0</v>
          </cell>
        </row>
        <row r="666">
          <cell r="B666">
            <v>0</v>
          </cell>
          <cell r="G666">
            <v>0</v>
          </cell>
        </row>
        <row r="667">
          <cell r="B667">
            <v>0</v>
          </cell>
          <cell r="G667">
            <v>0</v>
          </cell>
        </row>
        <row r="668">
          <cell r="B668">
            <v>0</v>
          </cell>
          <cell r="G668">
            <v>0</v>
          </cell>
        </row>
        <row r="669">
          <cell r="B669">
            <v>0</v>
          </cell>
          <cell r="G669">
            <v>0</v>
          </cell>
        </row>
        <row r="670">
          <cell r="B670">
            <v>0</v>
          </cell>
          <cell r="G670">
            <v>0</v>
          </cell>
        </row>
        <row r="671">
          <cell r="B671">
            <v>0</v>
          </cell>
          <cell r="G671">
            <v>0</v>
          </cell>
        </row>
        <row r="672">
          <cell r="B672">
            <v>0</v>
          </cell>
          <cell r="G672">
            <v>0</v>
          </cell>
        </row>
        <row r="673">
          <cell r="B673">
            <v>0</v>
          </cell>
          <cell r="G673">
            <v>0</v>
          </cell>
        </row>
        <row r="674">
          <cell r="B674">
            <v>0</v>
          </cell>
          <cell r="G674">
            <v>0</v>
          </cell>
        </row>
        <row r="675">
          <cell r="B675">
            <v>0</v>
          </cell>
          <cell r="G675">
            <v>0</v>
          </cell>
        </row>
        <row r="676">
          <cell r="B676">
            <v>0</v>
          </cell>
          <cell r="G676">
            <v>0</v>
          </cell>
        </row>
        <row r="677">
          <cell r="B677">
            <v>0</v>
          </cell>
          <cell r="G677">
            <v>0</v>
          </cell>
        </row>
        <row r="678">
          <cell r="B678">
            <v>0</v>
          </cell>
          <cell r="G678">
            <v>0</v>
          </cell>
        </row>
        <row r="679">
          <cell r="B679">
            <v>0</v>
          </cell>
          <cell r="G679">
            <v>0</v>
          </cell>
        </row>
        <row r="680">
          <cell r="B680">
            <v>0</v>
          </cell>
          <cell r="G680">
            <v>0</v>
          </cell>
        </row>
        <row r="681">
          <cell r="B681">
            <v>0</v>
          </cell>
          <cell r="G681">
            <v>0</v>
          </cell>
        </row>
        <row r="682">
          <cell r="B682">
            <v>0</v>
          </cell>
          <cell r="G682">
            <v>0</v>
          </cell>
        </row>
        <row r="683">
          <cell r="B683">
            <v>0</v>
          </cell>
          <cell r="G683">
            <v>0</v>
          </cell>
        </row>
        <row r="684">
          <cell r="B684">
            <v>123700</v>
          </cell>
          <cell r="G684">
            <v>0</v>
          </cell>
        </row>
        <row r="685">
          <cell r="B685">
            <v>0</v>
          </cell>
          <cell r="G685">
            <v>0</v>
          </cell>
        </row>
        <row r="686">
          <cell r="B686">
            <v>0</v>
          </cell>
          <cell r="G686">
            <v>0</v>
          </cell>
        </row>
        <row r="687">
          <cell r="B687">
            <v>0</v>
          </cell>
          <cell r="G687">
            <v>0</v>
          </cell>
        </row>
        <row r="688">
          <cell r="B688">
            <v>0</v>
          </cell>
          <cell r="G688">
            <v>0</v>
          </cell>
        </row>
        <row r="689">
          <cell r="B689">
            <v>0</v>
          </cell>
          <cell r="G689">
            <v>0</v>
          </cell>
        </row>
        <row r="690">
          <cell r="B690">
            <v>0</v>
          </cell>
          <cell r="G690">
            <v>0</v>
          </cell>
        </row>
        <row r="691">
          <cell r="B691">
            <v>95200</v>
          </cell>
          <cell r="G691">
            <v>0</v>
          </cell>
        </row>
        <row r="692">
          <cell r="B692">
            <v>0</v>
          </cell>
          <cell r="G692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42250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8600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3000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17750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5000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80250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40000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7">
          <cell r="B997">
            <v>0</v>
          </cell>
        </row>
        <row r="998">
          <cell r="B998">
            <v>0</v>
          </cell>
          <cell r="G998">
            <v>0</v>
          </cell>
        </row>
        <row r="999">
          <cell r="B999">
            <v>0</v>
          </cell>
          <cell r="G999">
            <v>0</v>
          </cell>
        </row>
        <row r="1000">
          <cell r="B1000">
            <v>0</v>
          </cell>
          <cell r="G1000">
            <v>0</v>
          </cell>
        </row>
        <row r="1001">
          <cell r="B1001">
            <v>0</v>
          </cell>
          <cell r="G1001">
            <v>0</v>
          </cell>
        </row>
        <row r="1002">
          <cell r="B1002">
            <v>0</v>
          </cell>
          <cell r="G1002">
            <v>0</v>
          </cell>
        </row>
        <row r="1003">
          <cell r="B1003">
            <v>0</v>
          </cell>
          <cell r="G1003">
            <v>0</v>
          </cell>
        </row>
        <row r="1004">
          <cell r="B1004">
            <v>0</v>
          </cell>
          <cell r="G1004">
            <v>0</v>
          </cell>
        </row>
        <row r="1005">
          <cell r="B1005">
            <v>0</v>
          </cell>
          <cell r="G1005">
            <v>0</v>
          </cell>
        </row>
        <row r="1006">
          <cell r="B1006">
            <v>0</v>
          </cell>
          <cell r="G1006">
            <v>0</v>
          </cell>
        </row>
        <row r="1007">
          <cell r="B1007">
            <v>0</v>
          </cell>
          <cell r="G1007">
            <v>0</v>
          </cell>
        </row>
        <row r="1008">
          <cell r="B1008">
            <v>0</v>
          </cell>
          <cell r="G1008">
            <v>0</v>
          </cell>
        </row>
        <row r="1009">
          <cell r="B1009">
            <v>0</v>
          </cell>
          <cell r="G1009">
            <v>0</v>
          </cell>
        </row>
        <row r="1010">
          <cell r="B1010">
            <v>0</v>
          </cell>
          <cell r="G1010">
            <v>0</v>
          </cell>
        </row>
        <row r="1011">
          <cell r="B1011">
            <v>0</v>
          </cell>
          <cell r="G1011">
            <v>0</v>
          </cell>
        </row>
        <row r="1012">
          <cell r="B1012">
            <v>0</v>
          </cell>
          <cell r="G1012">
            <v>0</v>
          </cell>
        </row>
        <row r="1013">
          <cell r="B1013">
            <v>0</v>
          </cell>
          <cell r="G1013">
            <v>0</v>
          </cell>
        </row>
        <row r="1014">
          <cell r="B1014">
            <v>0</v>
          </cell>
          <cell r="G1014">
            <v>0</v>
          </cell>
        </row>
        <row r="1015">
          <cell r="B1015">
            <v>0</v>
          </cell>
          <cell r="G1015">
            <v>0</v>
          </cell>
        </row>
        <row r="1016">
          <cell r="B1016">
            <v>0</v>
          </cell>
          <cell r="G1016">
            <v>0</v>
          </cell>
        </row>
        <row r="1017">
          <cell r="B1017">
            <v>0</v>
          </cell>
          <cell r="G1017">
            <v>0</v>
          </cell>
        </row>
        <row r="1018">
          <cell r="B1018">
            <v>0</v>
          </cell>
          <cell r="G1018">
            <v>0</v>
          </cell>
        </row>
        <row r="1019">
          <cell r="B1019">
            <v>0</v>
          </cell>
          <cell r="G1019">
            <v>0</v>
          </cell>
        </row>
        <row r="1020">
          <cell r="B1020">
            <v>0</v>
          </cell>
          <cell r="G1020">
            <v>0</v>
          </cell>
        </row>
        <row r="1021">
          <cell r="B1021">
            <v>0</v>
          </cell>
          <cell r="G1021">
            <v>0</v>
          </cell>
        </row>
        <row r="1022">
          <cell r="B1022">
            <v>0</v>
          </cell>
          <cell r="G1022">
            <v>0</v>
          </cell>
        </row>
        <row r="1023">
          <cell r="B1023">
            <v>0</v>
          </cell>
          <cell r="G1023">
            <v>0</v>
          </cell>
        </row>
        <row r="1024">
          <cell r="B1024">
            <v>0</v>
          </cell>
          <cell r="G1024">
            <v>0</v>
          </cell>
        </row>
        <row r="1025">
          <cell r="B1025">
            <v>0</v>
          </cell>
          <cell r="G1025">
            <v>0</v>
          </cell>
        </row>
        <row r="1026">
          <cell r="B1026">
            <v>0</v>
          </cell>
          <cell r="G1026">
            <v>0</v>
          </cell>
        </row>
        <row r="1027">
          <cell r="B1027">
            <v>0</v>
          </cell>
          <cell r="G1027">
            <v>0</v>
          </cell>
        </row>
        <row r="1028">
          <cell r="B1028">
            <v>0</v>
          </cell>
          <cell r="G1028">
            <v>0</v>
          </cell>
        </row>
        <row r="1029">
          <cell r="B1029">
            <v>0</v>
          </cell>
          <cell r="G1029">
            <v>0</v>
          </cell>
        </row>
        <row r="1030">
          <cell r="B1030">
            <v>0</v>
          </cell>
          <cell r="G1030">
            <v>0</v>
          </cell>
        </row>
        <row r="1031">
          <cell r="B1031">
            <v>0</v>
          </cell>
          <cell r="G1031">
            <v>0</v>
          </cell>
        </row>
        <row r="1032">
          <cell r="B1032">
            <v>0</v>
          </cell>
          <cell r="G1032">
            <v>0</v>
          </cell>
        </row>
        <row r="1033">
          <cell r="B1033">
            <v>0</v>
          </cell>
          <cell r="G1033">
            <v>0</v>
          </cell>
        </row>
        <row r="1034">
          <cell r="B1034">
            <v>0</v>
          </cell>
          <cell r="G1034">
            <v>0</v>
          </cell>
        </row>
        <row r="1035">
          <cell r="B1035">
            <v>0</v>
          </cell>
          <cell r="G1035">
            <v>0</v>
          </cell>
        </row>
        <row r="1036">
          <cell r="B1036">
            <v>0</v>
          </cell>
          <cell r="G1036">
            <v>0</v>
          </cell>
        </row>
        <row r="1037">
          <cell r="B1037">
            <v>0</v>
          </cell>
          <cell r="G1037">
            <v>0</v>
          </cell>
        </row>
        <row r="1038">
          <cell r="B1038">
            <v>0</v>
          </cell>
          <cell r="G1038">
            <v>0</v>
          </cell>
        </row>
        <row r="1039">
          <cell r="B1039">
            <v>0</v>
          </cell>
          <cell r="G1039">
            <v>0</v>
          </cell>
        </row>
        <row r="1040">
          <cell r="B1040">
            <v>0</v>
          </cell>
          <cell r="G1040">
            <v>0</v>
          </cell>
        </row>
        <row r="1041">
          <cell r="B1041">
            <v>0</v>
          </cell>
          <cell r="G1041">
            <v>0</v>
          </cell>
        </row>
        <row r="1042">
          <cell r="B1042">
            <v>0</v>
          </cell>
          <cell r="G1042">
            <v>0</v>
          </cell>
        </row>
        <row r="1043">
          <cell r="B1043">
            <v>0</v>
          </cell>
          <cell r="G1043">
            <v>0</v>
          </cell>
        </row>
        <row r="1044">
          <cell r="B1044">
            <v>0</v>
          </cell>
          <cell r="G1044">
            <v>0</v>
          </cell>
        </row>
        <row r="1045">
          <cell r="B1045">
            <v>0</v>
          </cell>
          <cell r="G1045">
            <v>0</v>
          </cell>
        </row>
        <row r="1046">
          <cell r="B1046">
            <v>0</v>
          </cell>
          <cell r="G1046">
            <v>0</v>
          </cell>
        </row>
        <row r="1047">
          <cell r="B1047">
            <v>0</v>
          </cell>
          <cell r="G1047">
            <v>0</v>
          </cell>
        </row>
        <row r="1048">
          <cell r="B1048">
            <v>0</v>
          </cell>
          <cell r="G1048">
            <v>0</v>
          </cell>
        </row>
        <row r="1049">
          <cell r="B1049">
            <v>0</v>
          </cell>
          <cell r="G1049">
            <v>0</v>
          </cell>
        </row>
        <row r="1050">
          <cell r="B1050">
            <v>0</v>
          </cell>
          <cell r="G1050">
            <v>0</v>
          </cell>
        </row>
        <row r="1051">
          <cell r="B1051">
            <v>0</v>
          </cell>
          <cell r="G1051">
            <v>0</v>
          </cell>
        </row>
        <row r="1052">
          <cell r="B1052">
            <v>0</v>
          </cell>
          <cell r="G1052">
            <v>0</v>
          </cell>
        </row>
        <row r="1053">
          <cell r="B1053">
            <v>0</v>
          </cell>
          <cell r="G1053">
            <v>0</v>
          </cell>
        </row>
        <row r="1054">
          <cell r="B1054">
            <v>42000</v>
          </cell>
          <cell r="G1054">
            <v>0</v>
          </cell>
        </row>
        <row r="1055">
          <cell r="B1055">
            <v>0</v>
          </cell>
          <cell r="G1055">
            <v>0</v>
          </cell>
        </row>
        <row r="1056">
          <cell r="B1056">
            <v>0</v>
          </cell>
          <cell r="G1056">
            <v>0</v>
          </cell>
        </row>
        <row r="1057">
          <cell r="B1057">
            <v>0</v>
          </cell>
          <cell r="G1057">
            <v>0</v>
          </cell>
        </row>
        <row r="1058">
          <cell r="B1058">
            <v>0</v>
          </cell>
          <cell r="G1058">
            <v>0</v>
          </cell>
        </row>
        <row r="1059">
          <cell r="B1059">
            <v>0</v>
          </cell>
          <cell r="G1059">
            <v>0</v>
          </cell>
        </row>
        <row r="1060">
          <cell r="B1060">
            <v>0</v>
          </cell>
          <cell r="G1060">
            <v>0</v>
          </cell>
        </row>
        <row r="1061">
          <cell r="B1061">
            <v>0</v>
          </cell>
          <cell r="G1061">
            <v>0</v>
          </cell>
        </row>
        <row r="1062">
          <cell r="B1062">
            <v>0</v>
          </cell>
          <cell r="G1062">
            <v>0</v>
          </cell>
        </row>
        <row r="1063">
          <cell r="B1063">
            <v>0</v>
          </cell>
          <cell r="G1063">
            <v>0</v>
          </cell>
        </row>
        <row r="1064">
          <cell r="B1064">
            <v>0</v>
          </cell>
          <cell r="G1064">
            <v>0</v>
          </cell>
        </row>
        <row r="1065">
          <cell r="B1065">
            <v>0</v>
          </cell>
          <cell r="G1065">
            <v>0</v>
          </cell>
        </row>
        <row r="1066">
          <cell r="B1066">
            <v>0</v>
          </cell>
          <cell r="G1066">
            <v>0</v>
          </cell>
        </row>
        <row r="1067">
          <cell r="B1067">
            <v>0</v>
          </cell>
          <cell r="G1067">
            <v>0</v>
          </cell>
        </row>
        <row r="1068">
          <cell r="B1068">
            <v>0</v>
          </cell>
          <cell r="G1068">
            <v>0</v>
          </cell>
        </row>
        <row r="1069">
          <cell r="B1069">
            <v>0</v>
          </cell>
          <cell r="G1069">
            <v>0</v>
          </cell>
        </row>
        <row r="1070">
          <cell r="B1070">
            <v>0</v>
          </cell>
          <cell r="G1070">
            <v>0</v>
          </cell>
        </row>
        <row r="1071">
          <cell r="B1071">
            <v>0</v>
          </cell>
          <cell r="G1071">
            <v>0</v>
          </cell>
        </row>
        <row r="1072">
          <cell r="B1072">
            <v>0</v>
          </cell>
          <cell r="G1072">
            <v>0</v>
          </cell>
        </row>
        <row r="1073">
          <cell r="B1073">
            <v>0</v>
          </cell>
          <cell r="G1073">
            <v>0</v>
          </cell>
        </row>
        <row r="1074">
          <cell r="B1074">
            <v>0</v>
          </cell>
          <cell r="G1074">
            <v>0</v>
          </cell>
        </row>
        <row r="1075">
          <cell r="B1075">
            <v>0</v>
          </cell>
          <cell r="G1075">
            <v>0</v>
          </cell>
        </row>
        <row r="1076">
          <cell r="B1076">
            <v>0</v>
          </cell>
          <cell r="G1076">
            <v>0</v>
          </cell>
        </row>
        <row r="1077">
          <cell r="B1077">
            <v>0</v>
          </cell>
          <cell r="G1077">
            <v>0</v>
          </cell>
        </row>
        <row r="1078">
          <cell r="B1078">
            <v>0</v>
          </cell>
          <cell r="G1078">
            <v>0</v>
          </cell>
        </row>
        <row r="1079">
          <cell r="B1079">
            <v>0</v>
          </cell>
          <cell r="G1079">
            <v>0</v>
          </cell>
        </row>
        <row r="1080">
          <cell r="B1080">
            <v>0</v>
          </cell>
          <cell r="G1080">
            <v>0</v>
          </cell>
        </row>
        <row r="1081">
          <cell r="B1081">
            <v>40000</v>
          </cell>
          <cell r="G1081">
            <v>0</v>
          </cell>
        </row>
        <row r="1082">
          <cell r="B1082">
            <v>0</v>
          </cell>
          <cell r="G1082">
            <v>0</v>
          </cell>
        </row>
        <row r="1083">
          <cell r="B1083">
            <v>0</v>
          </cell>
          <cell r="G1083">
            <v>0</v>
          </cell>
        </row>
        <row r="1084">
          <cell r="B1084">
            <v>0</v>
          </cell>
          <cell r="G1084">
            <v>0</v>
          </cell>
        </row>
        <row r="1085">
          <cell r="B1085">
            <v>0</v>
          </cell>
          <cell r="G1085">
            <v>0</v>
          </cell>
        </row>
        <row r="1086">
          <cell r="B1086">
            <v>0</v>
          </cell>
          <cell r="G1086">
            <v>0</v>
          </cell>
        </row>
        <row r="1087">
          <cell r="B1087">
            <v>0</v>
          </cell>
          <cell r="G1087">
            <v>0</v>
          </cell>
        </row>
        <row r="1088">
          <cell r="B1088">
            <v>2085788</v>
          </cell>
          <cell r="G1088">
            <v>0</v>
          </cell>
        </row>
        <row r="1089">
          <cell r="B1089">
            <v>0</v>
          </cell>
          <cell r="G1089">
            <v>0</v>
          </cell>
        </row>
        <row r="1096">
          <cell r="B1096">
            <v>0</v>
          </cell>
        </row>
        <row r="1097">
          <cell r="B1097">
            <v>0</v>
          </cell>
        </row>
        <row r="1098">
          <cell r="B1098">
            <v>0</v>
          </cell>
        </row>
        <row r="1099">
          <cell r="B1099">
            <v>0</v>
          </cell>
        </row>
        <row r="1100">
          <cell r="B1100">
            <v>0</v>
          </cell>
        </row>
        <row r="1101">
          <cell r="B1101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5">
          <cell r="B1115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18">
          <cell r="B1118">
            <v>0</v>
          </cell>
        </row>
        <row r="1119">
          <cell r="B1119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0</v>
          </cell>
        </row>
        <row r="1137">
          <cell r="B1137">
            <v>0</v>
          </cell>
        </row>
        <row r="1138">
          <cell r="B1138">
            <v>0</v>
          </cell>
        </row>
        <row r="1139">
          <cell r="B1139">
            <v>0</v>
          </cell>
        </row>
        <row r="1140">
          <cell r="B1140">
            <v>0</v>
          </cell>
        </row>
        <row r="1141">
          <cell r="B1141">
            <v>0</v>
          </cell>
        </row>
        <row r="1142">
          <cell r="B1142">
            <v>0</v>
          </cell>
        </row>
        <row r="1143">
          <cell r="B1143">
            <v>0</v>
          </cell>
        </row>
        <row r="1144">
          <cell r="B1144">
            <v>0</v>
          </cell>
        </row>
        <row r="1145">
          <cell r="B1145">
            <v>0</v>
          </cell>
        </row>
        <row r="1146">
          <cell r="B1146">
            <v>0</v>
          </cell>
        </row>
        <row r="1147">
          <cell r="B1147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4">
          <cell r="B1154">
            <v>0</v>
          </cell>
        </row>
        <row r="1155">
          <cell r="B1155">
            <v>0</v>
          </cell>
        </row>
        <row r="1156">
          <cell r="B1156">
            <v>0</v>
          </cell>
        </row>
        <row r="1157">
          <cell r="B1157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2">
          <cell r="B1162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5">
          <cell r="B1165">
            <v>0</v>
          </cell>
        </row>
        <row r="1166">
          <cell r="B1166">
            <v>0</v>
          </cell>
        </row>
        <row r="1167">
          <cell r="B1167">
            <v>0</v>
          </cell>
        </row>
        <row r="1168">
          <cell r="B1168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3">
          <cell r="B1173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6">
          <cell r="B1176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40000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88">
          <cell r="B1188">
            <v>0</v>
          </cell>
        </row>
        <row r="1386">
          <cell r="B1386">
            <v>17859464</v>
          </cell>
        </row>
      </sheetData>
      <sheetData sheetId="81">
        <row r="5">
          <cell r="B5">
            <v>227461</v>
          </cell>
          <cell r="C5">
            <v>0</v>
          </cell>
          <cell r="D5">
            <v>202461</v>
          </cell>
          <cell r="E5">
            <v>25000</v>
          </cell>
          <cell r="F5">
            <v>0</v>
          </cell>
          <cell r="H5">
            <v>0</v>
          </cell>
          <cell r="I5">
            <v>0</v>
          </cell>
          <cell r="L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228000</v>
          </cell>
          <cell r="C11">
            <v>0</v>
          </cell>
          <cell r="D11">
            <v>158000</v>
          </cell>
          <cell r="E11">
            <v>0</v>
          </cell>
          <cell r="F11">
            <v>0</v>
          </cell>
          <cell r="H11">
            <v>0</v>
          </cell>
          <cell r="I11">
            <v>50000</v>
          </cell>
          <cell r="L11">
            <v>20000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  <cell r="L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  <cell r="L13">
            <v>0</v>
          </cell>
        </row>
        <row r="14">
          <cell r="B14">
            <v>0</v>
          </cell>
        </row>
        <row r="15">
          <cell r="B15">
            <v>10000</v>
          </cell>
          <cell r="C15">
            <v>0</v>
          </cell>
          <cell r="D15">
            <v>10000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L15">
            <v>0</v>
          </cell>
        </row>
        <row r="16">
          <cell r="B16">
            <v>0</v>
          </cell>
        </row>
        <row r="17">
          <cell r="B17">
            <v>150000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150000</v>
          </cell>
          <cell r="I17">
            <v>0</v>
          </cell>
          <cell r="L17">
            <v>0</v>
          </cell>
        </row>
        <row r="18">
          <cell r="B18">
            <v>100050</v>
          </cell>
          <cell r="C18">
            <v>0</v>
          </cell>
          <cell r="D18">
            <v>100050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L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18200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5000</v>
          </cell>
          <cell r="I21">
            <v>0</v>
          </cell>
          <cell r="L21">
            <v>13200</v>
          </cell>
        </row>
        <row r="22">
          <cell r="B22">
            <v>20000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20000</v>
          </cell>
          <cell r="L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5000</v>
          </cell>
          <cell r="C29">
            <v>0</v>
          </cell>
          <cell r="D29">
            <v>0</v>
          </cell>
          <cell r="E29">
            <v>5000</v>
          </cell>
          <cell r="F29">
            <v>0</v>
          </cell>
          <cell r="H29">
            <v>0</v>
          </cell>
          <cell r="I29">
            <v>0</v>
          </cell>
          <cell r="L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L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L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L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144200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144200</v>
          </cell>
          <cell r="I35">
            <v>0</v>
          </cell>
          <cell r="L35">
            <v>0</v>
          </cell>
        </row>
        <row r="36">
          <cell r="B36">
            <v>0</v>
          </cell>
        </row>
        <row r="37">
          <cell r="B37">
            <v>30000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H37">
            <v>0</v>
          </cell>
          <cell r="I37">
            <v>30000</v>
          </cell>
          <cell r="L37">
            <v>0</v>
          </cell>
        </row>
        <row r="38">
          <cell r="B38">
            <v>0</v>
          </cell>
        </row>
        <row r="39">
          <cell r="B39">
            <v>64398</v>
          </cell>
          <cell r="C39">
            <v>0</v>
          </cell>
          <cell r="D39">
            <v>64398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  <cell r="L39">
            <v>0</v>
          </cell>
        </row>
        <row r="40">
          <cell r="B40">
            <v>0</v>
          </cell>
        </row>
        <row r="41">
          <cell r="B41">
            <v>6000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6000</v>
          </cell>
          <cell r="L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  <cell r="L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5500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5500</v>
          </cell>
          <cell r="L48">
            <v>0</v>
          </cell>
        </row>
        <row r="49">
          <cell r="B49">
            <v>0</v>
          </cell>
        </row>
        <row r="50">
          <cell r="B50">
            <v>321803</v>
          </cell>
          <cell r="C50">
            <v>0</v>
          </cell>
          <cell r="D50">
            <v>131803</v>
          </cell>
          <cell r="E50">
            <v>0</v>
          </cell>
          <cell r="F50">
            <v>190000</v>
          </cell>
          <cell r="H50">
            <v>0</v>
          </cell>
          <cell r="I50">
            <v>0</v>
          </cell>
          <cell r="L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22000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  <cell r="L53">
            <v>22000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H60">
            <v>0</v>
          </cell>
          <cell r="I60">
            <v>0</v>
          </cell>
          <cell r="L60">
            <v>0</v>
          </cell>
        </row>
        <row r="61">
          <cell r="B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  <cell r="L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15900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H69">
            <v>0</v>
          </cell>
          <cell r="I69">
            <v>15900</v>
          </cell>
          <cell r="L69">
            <v>0</v>
          </cell>
        </row>
        <row r="70">
          <cell r="B70">
            <v>311050</v>
          </cell>
          <cell r="C70">
            <v>0</v>
          </cell>
          <cell r="D70">
            <v>311050</v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  <cell r="L70">
            <v>0</v>
          </cell>
        </row>
        <row r="71">
          <cell r="B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H72">
            <v>0</v>
          </cell>
          <cell r="I72">
            <v>0</v>
          </cell>
          <cell r="L72">
            <v>0</v>
          </cell>
        </row>
        <row r="73">
          <cell r="B73">
            <v>40254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24504</v>
          </cell>
          <cell r="L73">
            <v>15750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L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4925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L80">
            <v>4925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L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158200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  <cell r="L89">
            <v>158200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H95">
            <v>0</v>
          </cell>
          <cell r="I95">
            <v>0</v>
          </cell>
          <cell r="L95">
            <v>0</v>
          </cell>
        </row>
        <row r="96">
          <cell r="B96">
            <v>0</v>
          </cell>
        </row>
        <row r="97">
          <cell r="B97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L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344638</v>
          </cell>
          <cell r="C110">
            <v>0</v>
          </cell>
          <cell r="D110">
            <v>344638</v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L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L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H112">
            <v>0</v>
          </cell>
          <cell r="I112">
            <v>0</v>
          </cell>
          <cell r="L112">
            <v>0</v>
          </cell>
        </row>
        <row r="113">
          <cell r="B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H114">
            <v>0</v>
          </cell>
          <cell r="I114">
            <v>0</v>
          </cell>
          <cell r="L114">
            <v>0</v>
          </cell>
        </row>
        <row r="115">
          <cell r="B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H116">
            <v>0</v>
          </cell>
          <cell r="I116">
            <v>0</v>
          </cell>
          <cell r="L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H117">
            <v>0</v>
          </cell>
          <cell r="I117">
            <v>0</v>
          </cell>
          <cell r="L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H120">
            <v>0</v>
          </cell>
          <cell r="I120">
            <v>0</v>
          </cell>
          <cell r="L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H121">
            <v>0</v>
          </cell>
          <cell r="I121">
            <v>0</v>
          </cell>
          <cell r="L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H128">
            <v>0</v>
          </cell>
          <cell r="I128">
            <v>0</v>
          </cell>
          <cell r="L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H129">
            <v>0</v>
          </cell>
          <cell r="I129">
            <v>0</v>
          </cell>
          <cell r="L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H130">
            <v>0</v>
          </cell>
          <cell r="I130">
            <v>0</v>
          </cell>
          <cell r="L130">
            <v>0</v>
          </cell>
        </row>
        <row r="131">
          <cell r="B131">
            <v>100000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H131">
            <v>0</v>
          </cell>
          <cell r="I131">
            <v>100000</v>
          </cell>
          <cell r="L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H134">
            <v>0</v>
          </cell>
          <cell r="I134">
            <v>0</v>
          </cell>
          <cell r="L134">
            <v>0</v>
          </cell>
        </row>
        <row r="135">
          <cell r="B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H136">
            <v>0</v>
          </cell>
          <cell r="I136">
            <v>0</v>
          </cell>
          <cell r="L136">
            <v>0</v>
          </cell>
        </row>
        <row r="137">
          <cell r="B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H138">
            <v>0</v>
          </cell>
          <cell r="I138">
            <v>0</v>
          </cell>
          <cell r="L138">
            <v>0</v>
          </cell>
        </row>
        <row r="139">
          <cell r="B139">
            <v>0</v>
          </cell>
        </row>
        <row r="140">
          <cell r="B140">
            <v>7000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H140">
            <v>0</v>
          </cell>
          <cell r="I140">
            <v>7000</v>
          </cell>
          <cell r="L140">
            <v>0</v>
          </cell>
        </row>
        <row r="141">
          <cell r="B141">
            <v>2226923</v>
          </cell>
          <cell r="C141">
            <v>0</v>
          </cell>
          <cell r="D141">
            <v>2226923</v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L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H147">
            <v>0</v>
          </cell>
          <cell r="I147">
            <v>0</v>
          </cell>
          <cell r="L147">
            <v>0</v>
          </cell>
        </row>
        <row r="148">
          <cell r="B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H149">
            <v>0</v>
          </cell>
          <cell r="I149">
            <v>0</v>
          </cell>
          <cell r="L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106450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L152">
            <v>106450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2885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L159">
            <v>2885</v>
          </cell>
        </row>
        <row r="160">
          <cell r="B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H161">
            <v>0</v>
          </cell>
          <cell r="I161">
            <v>0</v>
          </cell>
          <cell r="L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29900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20000</v>
          </cell>
          <cell r="L168">
            <v>9900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L169">
            <v>0</v>
          </cell>
        </row>
        <row r="170">
          <cell r="B170">
            <v>0</v>
          </cell>
        </row>
        <row r="171">
          <cell r="B171">
            <v>5000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H171">
            <v>0</v>
          </cell>
          <cell r="I171">
            <v>5000</v>
          </cell>
          <cell r="L171">
            <v>0</v>
          </cell>
        </row>
        <row r="172">
          <cell r="B172">
            <v>40000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L172">
            <v>40000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L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L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18000</v>
          </cell>
          <cell r="C185">
            <v>0</v>
          </cell>
          <cell r="D185">
            <v>0</v>
          </cell>
          <cell r="E185">
            <v>18000</v>
          </cell>
          <cell r="F185">
            <v>0</v>
          </cell>
          <cell r="H185">
            <v>0</v>
          </cell>
          <cell r="I185">
            <v>0</v>
          </cell>
          <cell r="L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3000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L188">
            <v>3000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91360</v>
          </cell>
          <cell r="C194">
            <v>0</v>
          </cell>
          <cell r="D194">
            <v>91360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L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H203">
            <v>0</v>
          </cell>
          <cell r="I203">
            <v>0</v>
          </cell>
          <cell r="L203">
            <v>0</v>
          </cell>
        </row>
        <row r="206">
          <cell r="B206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H209">
            <v>0</v>
          </cell>
          <cell r="I209">
            <v>0</v>
          </cell>
          <cell r="L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0</v>
          </cell>
          <cell r="L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H211">
            <v>0</v>
          </cell>
          <cell r="I211">
            <v>0</v>
          </cell>
          <cell r="L211">
            <v>0</v>
          </cell>
        </row>
        <row r="212">
          <cell r="B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H213">
            <v>0</v>
          </cell>
          <cell r="I213">
            <v>0</v>
          </cell>
          <cell r="L213">
            <v>0</v>
          </cell>
        </row>
        <row r="214">
          <cell r="B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H215">
            <v>0</v>
          </cell>
          <cell r="I215">
            <v>0</v>
          </cell>
          <cell r="L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H216">
            <v>0</v>
          </cell>
          <cell r="I216">
            <v>0</v>
          </cell>
          <cell r="L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H219">
            <v>0</v>
          </cell>
          <cell r="I219">
            <v>0</v>
          </cell>
          <cell r="L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H220">
            <v>0</v>
          </cell>
          <cell r="I220">
            <v>0</v>
          </cell>
          <cell r="L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H227">
            <v>0</v>
          </cell>
          <cell r="I227">
            <v>0</v>
          </cell>
          <cell r="L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H228">
            <v>0</v>
          </cell>
          <cell r="I228">
            <v>0</v>
          </cell>
          <cell r="L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H229">
            <v>0</v>
          </cell>
          <cell r="I229">
            <v>0</v>
          </cell>
          <cell r="L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H230">
            <v>0</v>
          </cell>
          <cell r="I230">
            <v>0</v>
          </cell>
          <cell r="L230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H233">
            <v>0</v>
          </cell>
          <cell r="I233">
            <v>0</v>
          </cell>
          <cell r="L233">
            <v>0</v>
          </cell>
        </row>
        <row r="234">
          <cell r="B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H235">
            <v>0</v>
          </cell>
          <cell r="I235">
            <v>0</v>
          </cell>
          <cell r="L235">
            <v>0</v>
          </cell>
        </row>
        <row r="236">
          <cell r="B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0</v>
          </cell>
          <cell r="L237">
            <v>0</v>
          </cell>
        </row>
        <row r="238">
          <cell r="B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H239">
            <v>0</v>
          </cell>
          <cell r="I239">
            <v>0</v>
          </cell>
          <cell r="L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H240">
            <v>0</v>
          </cell>
          <cell r="I240">
            <v>0</v>
          </cell>
          <cell r="L240">
            <v>0</v>
          </cell>
        </row>
        <row r="243">
          <cell r="B243">
            <v>0</v>
          </cell>
        </row>
        <row r="246"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H246">
            <v>0</v>
          </cell>
          <cell r="I246">
            <v>0</v>
          </cell>
          <cell r="L246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I248">
            <v>0</v>
          </cell>
          <cell r="L248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I251">
            <v>0</v>
          </cell>
          <cell r="L251">
            <v>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H258">
            <v>0</v>
          </cell>
          <cell r="I258">
            <v>0</v>
          </cell>
          <cell r="L258">
            <v>0</v>
          </cell>
        </row>
        <row r="259">
          <cell r="B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H260">
            <v>0</v>
          </cell>
          <cell r="I260">
            <v>0</v>
          </cell>
          <cell r="L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H267">
            <v>0</v>
          </cell>
          <cell r="I267">
            <v>0</v>
          </cell>
          <cell r="L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H268">
            <v>0</v>
          </cell>
          <cell r="I268">
            <v>0</v>
          </cell>
          <cell r="L268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H270">
            <v>0</v>
          </cell>
          <cell r="I270">
            <v>0</v>
          </cell>
          <cell r="L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H271">
            <v>0</v>
          </cell>
          <cell r="I271">
            <v>0</v>
          </cell>
          <cell r="L271">
            <v>0</v>
          </cell>
        </row>
        <row r="274">
          <cell r="B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H275">
            <v>0</v>
          </cell>
          <cell r="I275">
            <v>0</v>
          </cell>
          <cell r="L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H278">
            <v>0</v>
          </cell>
          <cell r="I278">
            <v>0</v>
          </cell>
          <cell r="L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H284">
            <v>0</v>
          </cell>
          <cell r="I284">
            <v>0</v>
          </cell>
          <cell r="L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H287">
            <v>0</v>
          </cell>
          <cell r="I287">
            <v>0</v>
          </cell>
          <cell r="L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H293">
            <v>0</v>
          </cell>
          <cell r="I293">
            <v>0</v>
          </cell>
          <cell r="L293">
            <v>0</v>
          </cell>
        </row>
        <row r="294">
          <cell r="B294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H302">
            <v>0</v>
          </cell>
          <cell r="I302">
            <v>0</v>
          </cell>
          <cell r="L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H308">
            <v>0</v>
          </cell>
          <cell r="I308">
            <v>0</v>
          </cell>
          <cell r="L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0</v>
          </cell>
          <cell r="L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H310">
            <v>0</v>
          </cell>
          <cell r="I310">
            <v>0</v>
          </cell>
          <cell r="L310">
            <v>0</v>
          </cell>
        </row>
        <row r="311">
          <cell r="B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H312">
            <v>0</v>
          </cell>
          <cell r="I312">
            <v>0</v>
          </cell>
          <cell r="L312">
            <v>0</v>
          </cell>
        </row>
        <row r="313">
          <cell r="B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H314">
            <v>0</v>
          </cell>
          <cell r="I314">
            <v>0</v>
          </cell>
          <cell r="L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H315">
            <v>0</v>
          </cell>
          <cell r="I315">
            <v>0</v>
          </cell>
          <cell r="L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H318">
            <v>0</v>
          </cell>
          <cell r="I318">
            <v>0</v>
          </cell>
          <cell r="L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H319">
            <v>0</v>
          </cell>
          <cell r="I319">
            <v>0</v>
          </cell>
          <cell r="L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H326">
            <v>0</v>
          </cell>
          <cell r="I326">
            <v>0</v>
          </cell>
          <cell r="L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H327">
            <v>0</v>
          </cell>
          <cell r="I327">
            <v>0</v>
          </cell>
          <cell r="L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H328">
            <v>0</v>
          </cell>
          <cell r="I328">
            <v>0</v>
          </cell>
          <cell r="L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H329">
            <v>0</v>
          </cell>
          <cell r="I329">
            <v>0</v>
          </cell>
          <cell r="L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H332">
            <v>0</v>
          </cell>
          <cell r="I332">
            <v>0</v>
          </cell>
          <cell r="L332">
            <v>0</v>
          </cell>
        </row>
        <row r="333">
          <cell r="B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H334">
            <v>0</v>
          </cell>
          <cell r="I334">
            <v>0</v>
          </cell>
          <cell r="L334">
            <v>0</v>
          </cell>
        </row>
        <row r="335">
          <cell r="B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H336">
            <v>0</v>
          </cell>
          <cell r="I336">
            <v>0</v>
          </cell>
          <cell r="L336">
            <v>0</v>
          </cell>
        </row>
        <row r="337">
          <cell r="B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H338">
            <v>0</v>
          </cell>
          <cell r="I338">
            <v>0</v>
          </cell>
          <cell r="L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H339">
            <v>0</v>
          </cell>
          <cell r="I339">
            <v>0</v>
          </cell>
          <cell r="L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H345">
            <v>0</v>
          </cell>
          <cell r="I345">
            <v>0</v>
          </cell>
          <cell r="L345">
            <v>0</v>
          </cell>
        </row>
        <row r="346">
          <cell r="B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H347">
            <v>0</v>
          </cell>
          <cell r="I347">
            <v>0</v>
          </cell>
          <cell r="L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H350">
            <v>0</v>
          </cell>
          <cell r="I350">
            <v>0</v>
          </cell>
          <cell r="L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H357">
            <v>0</v>
          </cell>
          <cell r="I357">
            <v>0</v>
          </cell>
          <cell r="L357">
            <v>0</v>
          </cell>
        </row>
        <row r="358">
          <cell r="B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H359">
            <v>0</v>
          </cell>
          <cell r="I359">
            <v>0</v>
          </cell>
          <cell r="L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H366">
            <v>0</v>
          </cell>
          <cell r="I366">
            <v>0</v>
          </cell>
          <cell r="L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H367">
            <v>0</v>
          </cell>
          <cell r="I367">
            <v>0</v>
          </cell>
          <cell r="L367">
            <v>0</v>
          </cell>
        </row>
        <row r="368">
          <cell r="B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H369">
            <v>0</v>
          </cell>
          <cell r="I369">
            <v>0</v>
          </cell>
          <cell r="L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H370">
            <v>0</v>
          </cell>
          <cell r="I370">
            <v>0</v>
          </cell>
          <cell r="L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H374">
            <v>0</v>
          </cell>
          <cell r="I374">
            <v>0</v>
          </cell>
          <cell r="L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H377">
            <v>0</v>
          </cell>
          <cell r="I377">
            <v>0</v>
          </cell>
          <cell r="L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0</v>
          </cell>
          <cell r="L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H386">
            <v>0</v>
          </cell>
          <cell r="I386">
            <v>0</v>
          </cell>
          <cell r="L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H392">
            <v>0</v>
          </cell>
          <cell r="I392">
            <v>0</v>
          </cell>
          <cell r="L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402">
          <cell r="B402">
            <v>231312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H402">
            <v>0</v>
          </cell>
          <cell r="I402">
            <v>0</v>
          </cell>
          <cell r="L402">
            <v>231312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H408">
            <v>0</v>
          </cell>
          <cell r="I408">
            <v>0</v>
          </cell>
          <cell r="L408">
            <v>0</v>
          </cell>
        </row>
        <row r="409"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H409">
            <v>0</v>
          </cell>
          <cell r="I409">
            <v>0</v>
          </cell>
          <cell r="L409">
            <v>0</v>
          </cell>
        </row>
        <row r="410">
          <cell r="B410">
            <v>12500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H410">
            <v>0</v>
          </cell>
          <cell r="I410">
            <v>12500</v>
          </cell>
          <cell r="L410">
            <v>0</v>
          </cell>
        </row>
        <row r="411">
          <cell r="B411">
            <v>0</v>
          </cell>
        </row>
        <row r="412"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H412">
            <v>0</v>
          </cell>
          <cell r="I412">
            <v>0</v>
          </cell>
          <cell r="L412">
            <v>0</v>
          </cell>
        </row>
        <row r="413">
          <cell r="B413">
            <v>0</v>
          </cell>
        </row>
        <row r="414"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H414">
            <v>0</v>
          </cell>
          <cell r="I414">
            <v>0</v>
          </cell>
          <cell r="L414">
            <v>0</v>
          </cell>
        </row>
        <row r="415"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H415">
            <v>0</v>
          </cell>
          <cell r="I415">
            <v>0</v>
          </cell>
          <cell r="L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H418">
            <v>0</v>
          </cell>
          <cell r="I418">
            <v>0</v>
          </cell>
          <cell r="L418">
            <v>0</v>
          </cell>
        </row>
        <row r="419"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H419">
            <v>0</v>
          </cell>
          <cell r="I419">
            <v>0</v>
          </cell>
          <cell r="L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H426">
            <v>0</v>
          </cell>
          <cell r="I426">
            <v>0</v>
          </cell>
          <cell r="L426">
            <v>0</v>
          </cell>
        </row>
        <row r="427"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H427">
            <v>0</v>
          </cell>
          <cell r="I427">
            <v>0</v>
          </cell>
          <cell r="L427">
            <v>0</v>
          </cell>
        </row>
        <row r="428">
          <cell r="B428">
            <v>6600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H428">
            <v>0</v>
          </cell>
          <cell r="I428">
            <v>6600</v>
          </cell>
          <cell r="L428">
            <v>0</v>
          </cell>
        </row>
        <row r="429"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H429">
            <v>0</v>
          </cell>
          <cell r="I429">
            <v>0</v>
          </cell>
          <cell r="L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H432">
            <v>0</v>
          </cell>
          <cell r="I432">
            <v>0</v>
          </cell>
          <cell r="L432">
            <v>0</v>
          </cell>
        </row>
        <row r="433">
          <cell r="B433">
            <v>0</v>
          </cell>
        </row>
        <row r="434"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H434">
            <v>0</v>
          </cell>
          <cell r="I434">
            <v>0</v>
          </cell>
          <cell r="L434">
            <v>0</v>
          </cell>
        </row>
        <row r="435">
          <cell r="B435">
            <v>0</v>
          </cell>
        </row>
        <row r="436"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H436">
            <v>0</v>
          </cell>
          <cell r="I436">
            <v>0</v>
          </cell>
          <cell r="L436">
            <v>0</v>
          </cell>
        </row>
        <row r="437">
          <cell r="B437">
            <v>0</v>
          </cell>
        </row>
        <row r="438">
          <cell r="B438">
            <v>6000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H438">
            <v>0</v>
          </cell>
          <cell r="I438">
            <v>6000</v>
          </cell>
          <cell r="L438">
            <v>0</v>
          </cell>
        </row>
        <row r="439"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H439">
            <v>0</v>
          </cell>
          <cell r="I439">
            <v>0</v>
          </cell>
          <cell r="L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H445">
            <v>0</v>
          </cell>
          <cell r="I445">
            <v>0</v>
          </cell>
          <cell r="L445">
            <v>0</v>
          </cell>
        </row>
        <row r="446">
          <cell r="B446">
            <v>0</v>
          </cell>
        </row>
        <row r="447"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H447">
            <v>0</v>
          </cell>
          <cell r="I447">
            <v>0</v>
          </cell>
          <cell r="L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H450">
            <v>0</v>
          </cell>
          <cell r="I450">
            <v>0</v>
          </cell>
          <cell r="L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H457">
            <v>0</v>
          </cell>
          <cell r="I457">
            <v>0</v>
          </cell>
          <cell r="L457">
            <v>0</v>
          </cell>
        </row>
        <row r="458">
          <cell r="B458">
            <v>0</v>
          </cell>
        </row>
        <row r="459">
          <cell r="B459">
            <v>17750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H459">
            <v>0</v>
          </cell>
          <cell r="I459">
            <v>17750</v>
          </cell>
          <cell r="L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H466">
            <v>0</v>
          </cell>
          <cell r="I466">
            <v>0</v>
          </cell>
          <cell r="L466">
            <v>0</v>
          </cell>
        </row>
        <row r="467"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H467">
            <v>0</v>
          </cell>
          <cell r="I467">
            <v>0</v>
          </cell>
          <cell r="L467">
            <v>0</v>
          </cell>
        </row>
        <row r="468">
          <cell r="B468">
            <v>0</v>
          </cell>
        </row>
        <row r="469"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H469">
            <v>0</v>
          </cell>
          <cell r="I469">
            <v>0</v>
          </cell>
          <cell r="L469">
            <v>0</v>
          </cell>
        </row>
        <row r="470">
          <cell r="B470">
            <v>80001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H470">
            <v>0</v>
          </cell>
          <cell r="I470">
            <v>0</v>
          </cell>
          <cell r="L470">
            <v>80001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H474">
            <v>0</v>
          </cell>
          <cell r="I474">
            <v>0</v>
          </cell>
          <cell r="L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H477">
            <v>0</v>
          </cell>
          <cell r="I477">
            <v>0</v>
          </cell>
          <cell r="L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H483">
            <v>0</v>
          </cell>
          <cell r="I483">
            <v>0</v>
          </cell>
          <cell r="L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98900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H486">
            <v>0</v>
          </cell>
          <cell r="I486">
            <v>80000</v>
          </cell>
          <cell r="L486">
            <v>18900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H492">
            <v>0</v>
          </cell>
          <cell r="I492">
            <v>0</v>
          </cell>
          <cell r="L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501"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H501">
            <v>0</v>
          </cell>
          <cell r="I501">
            <v>0</v>
          </cell>
          <cell r="L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H507">
            <v>0</v>
          </cell>
          <cell r="I507">
            <v>0</v>
          </cell>
          <cell r="L507">
            <v>0</v>
          </cell>
        </row>
        <row r="508"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H508">
            <v>0</v>
          </cell>
          <cell r="I508">
            <v>0</v>
          </cell>
          <cell r="L508">
            <v>0</v>
          </cell>
        </row>
        <row r="509">
          <cell r="B509">
            <v>42500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H509">
            <v>0</v>
          </cell>
          <cell r="I509">
            <v>0</v>
          </cell>
          <cell r="L509">
            <v>42500</v>
          </cell>
        </row>
        <row r="510">
          <cell r="B510">
            <v>0</v>
          </cell>
        </row>
        <row r="511"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H511">
            <v>0</v>
          </cell>
          <cell r="I511">
            <v>0</v>
          </cell>
          <cell r="L511">
            <v>0</v>
          </cell>
        </row>
        <row r="512">
          <cell r="B512">
            <v>0</v>
          </cell>
        </row>
        <row r="513"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H513">
            <v>0</v>
          </cell>
          <cell r="I513">
            <v>0</v>
          </cell>
          <cell r="L513">
            <v>0</v>
          </cell>
        </row>
        <row r="514"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H514">
            <v>0</v>
          </cell>
          <cell r="I514">
            <v>0</v>
          </cell>
          <cell r="L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H517">
            <v>0</v>
          </cell>
          <cell r="I517">
            <v>0</v>
          </cell>
          <cell r="L517">
            <v>0</v>
          </cell>
        </row>
        <row r="518"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H518">
            <v>0</v>
          </cell>
          <cell r="I518">
            <v>0</v>
          </cell>
          <cell r="L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H525">
            <v>0</v>
          </cell>
          <cell r="I525">
            <v>0</v>
          </cell>
          <cell r="L525">
            <v>0</v>
          </cell>
        </row>
        <row r="526"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H526">
            <v>0</v>
          </cell>
          <cell r="I526">
            <v>0</v>
          </cell>
          <cell r="L526">
            <v>0</v>
          </cell>
        </row>
        <row r="527"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H527">
            <v>0</v>
          </cell>
          <cell r="I527">
            <v>0</v>
          </cell>
          <cell r="L527">
            <v>0</v>
          </cell>
        </row>
        <row r="528"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H528">
            <v>0</v>
          </cell>
          <cell r="I528">
            <v>0</v>
          </cell>
          <cell r="L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H531">
            <v>0</v>
          </cell>
          <cell r="I531">
            <v>0</v>
          </cell>
          <cell r="L531">
            <v>0</v>
          </cell>
        </row>
        <row r="532">
          <cell r="B532">
            <v>0</v>
          </cell>
        </row>
        <row r="533"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H533">
            <v>0</v>
          </cell>
          <cell r="I533">
            <v>0</v>
          </cell>
          <cell r="L533">
            <v>0</v>
          </cell>
        </row>
        <row r="534">
          <cell r="B534">
            <v>0</v>
          </cell>
        </row>
        <row r="535"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H535">
            <v>0</v>
          </cell>
          <cell r="I535">
            <v>0</v>
          </cell>
          <cell r="L535">
            <v>0</v>
          </cell>
        </row>
        <row r="536">
          <cell r="B536">
            <v>0</v>
          </cell>
        </row>
        <row r="537"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H537">
            <v>0</v>
          </cell>
          <cell r="I537">
            <v>0</v>
          </cell>
          <cell r="L537">
            <v>0</v>
          </cell>
        </row>
        <row r="538"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H538">
            <v>0</v>
          </cell>
          <cell r="I538">
            <v>0</v>
          </cell>
          <cell r="L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H544">
            <v>0</v>
          </cell>
          <cell r="I544">
            <v>0</v>
          </cell>
          <cell r="L544">
            <v>0</v>
          </cell>
        </row>
        <row r="545">
          <cell r="B545">
            <v>0</v>
          </cell>
        </row>
        <row r="546"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H546">
            <v>0</v>
          </cell>
          <cell r="I546">
            <v>0</v>
          </cell>
          <cell r="L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H549">
            <v>0</v>
          </cell>
          <cell r="I549">
            <v>0</v>
          </cell>
          <cell r="L549">
            <v>0</v>
          </cell>
        </row>
        <row r="550">
          <cell r="B550">
            <v>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H556">
            <v>0</v>
          </cell>
          <cell r="I556">
            <v>0</v>
          </cell>
          <cell r="L556">
            <v>0</v>
          </cell>
        </row>
        <row r="557">
          <cell r="B557">
            <v>0</v>
          </cell>
        </row>
        <row r="558">
          <cell r="B558">
            <v>17750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H558">
            <v>0</v>
          </cell>
          <cell r="I558">
            <v>0</v>
          </cell>
          <cell r="L558">
            <v>17750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H565">
            <v>0</v>
          </cell>
          <cell r="I565">
            <v>0</v>
          </cell>
          <cell r="L565">
            <v>0</v>
          </cell>
        </row>
        <row r="566"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H566">
            <v>0</v>
          </cell>
          <cell r="I566">
            <v>0</v>
          </cell>
          <cell r="L566">
            <v>0</v>
          </cell>
        </row>
        <row r="567">
          <cell r="B567">
            <v>0</v>
          </cell>
        </row>
        <row r="568"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H568">
            <v>0</v>
          </cell>
          <cell r="I568">
            <v>0</v>
          </cell>
          <cell r="L568">
            <v>0</v>
          </cell>
        </row>
        <row r="569"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H569">
            <v>0</v>
          </cell>
          <cell r="I569">
            <v>0</v>
          </cell>
          <cell r="L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6000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H573">
            <v>0</v>
          </cell>
          <cell r="I573">
            <v>6000</v>
          </cell>
          <cell r="L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H576">
            <v>0</v>
          </cell>
          <cell r="I576">
            <v>0</v>
          </cell>
          <cell r="L576">
            <v>0</v>
          </cell>
        </row>
        <row r="577">
          <cell r="B577">
            <v>0</v>
          </cell>
        </row>
        <row r="578">
          <cell r="B578">
            <v>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H582">
            <v>0</v>
          </cell>
          <cell r="I582">
            <v>0</v>
          </cell>
          <cell r="L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60000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H585">
            <v>0</v>
          </cell>
          <cell r="I585">
            <v>0</v>
          </cell>
          <cell r="L585">
            <v>60000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H591">
            <v>0</v>
          </cell>
          <cell r="I591">
            <v>0</v>
          </cell>
          <cell r="L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600"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H600">
            <v>0</v>
          </cell>
          <cell r="I600">
            <v>0</v>
          </cell>
          <cell r="L600">
            <v>0</v>
          </cell>
        </row>
        <row r="603">
          <cell r="B603">
            <v>0</v>
          </cell>
        </row>
        <row r="606"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H606">
            <v>0</v>
          </cell>
          <cell r="I606">
            <v>0</v>
          </cell>
          <cell r="L606">
            <v>0</v>
          </cell>
        </row>
        <row r="607"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H607">
            <v>0</v>
          </cell>
          <cell r="I607">
            <v>0</v>
          </cell>
          <cell r="L607">
            <v>0</v>
          </cell>
        </row>
        <row r="608">
          <cell r="B608">
            <v>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H608">
            <v>0</v>
          </cell>
          <cell r="I608">
            <v>0</v>
          </cell>
          <cell r="L608">
            <v>0</v>
          </cell>
        </row>
        <row r="609">
          <cell r="B609">
            <v>0</v>
          </cell>
        </row>
        <row r="610"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H610">
            <v>0</v>
          </cell>
          <cell r="I610">
            <v>0</v>
          </cell>
          <cell r="L610">
            <v>0</v>
          </cell>
        </row>
        <row r="611">
          <cell r="B611">
            <v>0</v>
          </cell>
        </row>
        <row r="612"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H612">
            <v>0</v>
          </cell>
          <cell r="I612">
            <v>0</v>
          </cell>
          <cell r="L612">
            <v>0</v>
          </cell>
        </row>
        <row r="613"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H613">
            <v>0</v>
          </cell>
          <cell r="I613">
            <v>0</v>
          </cell>
          <cell r="L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H616">
            <v>0</v>
          </cell>
          <cell r="I616">
            <v>0</v>
          </cell>
          <cell r="L616">
            <v>0</v>
          </cell>
        </row>
        <row r="617"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H617">
            <v>0</v>
          </cell>
          <cell r="I617">
            <v>0</v>
          </cell>
          <cell r="L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H624">
            <v>0</v>
          </cell>
          <cell r="I624">
            <v>0</v>
          </cell>
          <cell r="L624">
            <v>0</v>
          </cell>
        </row>
        <row r="625"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H625">
            <v>0</v>
          </cell>
          <cell r="I625">
            <v>0</v>
          </cell>
          <cell r="L625">
            <v>0</v>
          </cell>
        </row>
        <row r="626"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H626">
            <v>0</v>
          </cell>
          <cell r="I626">
            <v>0</v>
          </cell>
          <cell r="L626">
            <v>0</v>
          </cell>
        </row>
        <row r="627"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H627">
            <v>0</v>
          </cell>
          <cell r="I627">
            <v>0</v>
          </cell>
          <cell r="L627">
            <v>0</v>
          </cell>
        </row>
        <row r="630"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H630">
            <v>0</v>
          </cell>
          <cell r="I630">
            <v>0</v>
          </cell>
          <cell r="L630">
            <v>0</v>
          </cell>
        </row>
        <row r="631">
          <cell r="B631">
            <v>0</v>
          </cell>
        </row>
        <row r="632"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H632">
            <v>0</v>
          </cell>
          <cell r="I632">
            <v>0</v>
          </cell>
          <cell r="L632">
            <v>0</v>
          </cell>
        </row>
        <row r="633">
          <cell r="B633">
            <v>0</v>
          </cell>
        </row>
        <row r="634"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H634">
            <v>0</v>
          </cell>
          <cell r="I634">
            <v>0</v>
          </cell>
          <cell r="L634">
            <v>0</v>
          </cell>
        </row>
        <row r="635">
          <cell r="B635">
            <v>0</v>
          </cell>
        </row>
        <row r="636"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H636">
            <v>0</v>
          </cell>
          <cell r="I636">
            <v>0</v>
          </cell>
          <cell r="L636">
            <v>0</v>
          </cell>
        </row>
        <row r="637"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H637">
            <v>0</v>
          </cell>
          <cell r="I637">
            <v>0</v>
          </cell>
          <cell r="L637">
            <v>0</v>
          </cell>
        </row>
        <row r="640">
          <cell r="B640">
            <v>0</v>
          </cell>
        </row>
        <row r="643"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H643">
            <v>0</v>
          </cell>
          <cell r="I643">
            <v>0</v>
          </cell>
          <cell r="L643">
            <v>0</v>
          </cell>
        </row>
        <row r="645"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H645">
            <v>0</v>
          </cell>
          <cell r="I645">
            <v>0</v>
          </cell>
          <cell r="L645">
            <v>0</v>
          </cell>
        </row>
        <row r="648"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H648">
            <v>0</v>
          </cell>
          <cell r="I648">
            <v>0</v>
          </cell>
          <cell r="L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H655">
            <v>0</v>
          </cell>
          <cell r="I655">
            <v>0</v>
          </cell>
          <cell r="L655">
            <v>0</v>
          </cell>
        </row>
        <row r="656">
          <cell r="B656">
            <v>0</v>
          </cell>
        </row>
        <row r="657"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H657">
            <v>0</v>
          </cell>
          <cell r="I657">
            <v>0</v>
          </cell>
          <cell r="L657">
            <v>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H664">
            <v>0</v>
          </cell>
          <cell r="I664">
            <v>0</v>
          </cell>
          <cell r="L664">
            <v>0</v>
          </cell>
        </row>
        <row r="665"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H665">
            <v>0</v>
          </cell>
          <cell r="I665">
            <v>0</v>
          </cell>
          <cell r="L665">
            <v>0</v>
          </cell>
        </row>
        <row r="667"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H667">
            <v>0</v>
          </cell>
          <cell r="I667">
            <v>0</v>
          </cell>
          <cell r="L667">
            <v>0</v>
          </cell>
        </row>
        <row r="668"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H668">
            <v>0</v>
          </cell>
          <cell r="I668">
            <v>0</v>
          </cell>
          <cell r="L668">
            <v>0</v>
          </cell>
        </row>
        <row r="671">
          <cell r="B671">
            <v>0</v>
          </cell>
        </row>
        <row r="672"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H672">
            <v>0</v>
          </cell>
          <cell r="I672">
            <v>0</v>
          </cell>
          <cell r="L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H675">
            <v>0</v>
          </cell>
          <cell r="I675">
            <v>0</v>
          </cell>
          <cell r="L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H681">
            <v>0</v>
          </cell>
          <cell r="I681">
            <v>0</v>
          </cell>
          <cell r="L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H684">
            <v>0</v>
          </cell>
          <cell r="I684">
            <v>0</v>
          </cell>
          <cell r="L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H690">
            <v>0</v>
          </cell>
          <cell r="I690">
            <v>0</v>
          </cell>
          <cell r="L690">
            <v>0</v>
          </cell>
        </row>
        <row r="691">
          <cell r="B691">
            <v>0</v>
          </cell>
        </row>
        <row r="699">
          <cell r="B699">
            <v>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H699">
            <v>0</v>
          </cell>
          <cell r="I699">
            <v>0</v>
          </cell>
          <cell r="L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H705">
            <v>0</v>
          </cell>
          <cell r="I705">
            <v>0</v>
          </cell>
          <cell r="L705">
            <v>0</v>
          </cell>
        </row>
        <row r="706"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H706">
            <v>0</v>
          </cell>
          <cell r="I706">
            <v>0</v>
          </cell>
          <cell r="L706">
            <v>0</v>
          </cell>
        </row>
        <row r="707"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0</v>
          </cell>
          <cell r="L707">
            <v>0</v>
          </cell>
        </row>
        <row r="708">
          <cell r="B708">
            <v>0</v>
          </cell>
        </row>
        <row r="709">
          <cell r="B709">
            <v>0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H709">
            <v>0</v>
          </cell>
          <cell r="I709">
            <v>0</v>
          </cell>
          <cell r="L709">
            <v>0</v>
          </cell>
        </row>
        <row r="710">
          <cell r="B710">
            <v>0</v>
          </cell>
        </row>
        <row r="711"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H711">
            <v>0</v>
          </cell>
          <cell r="I711">
            <v>0</v>
          </cell>
          <cell r="L711">
            <v>0</v>
          </cell>
        </row>
        <row r="712"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H712">
            <v>0</v>
          </cell>
          <cell r="I712">
            <v>0</v>
          </cell>
          <cell r="L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H715">
            <v>0</v>
          </cell>
          <cell r="I715">
            <v>0</v>
          </cell>
          <cell r="L715">
            <v>0</v>
          </cell>
        </row>
        <row r="716"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H716">
            <v>0</v>
          </cell>
          <cell r="I716">
            <v>0</v>
          </cell>
          <cell r="L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H723">
            <v>0</v>
          </cell>
          <cell r="I723">
            <v>0</v>
          </cell>
          <cell r="L723">
            <v>0</v>
          </cell>
        </row>
        <row r="724"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H724">
            <v>0</v>
          </cell>
          <cell r="I724">
            <v>0</v>
          </cell>
          <cell r="L724">
            <v>0</v>
          </cell>
        </row>
        <row r="725"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H725">
            <v>0</v>
          </cell>
          <cell r="I725">
            <v>0</v>
          </cell>
          <cell r="L725">
            <v>0</v>
          </cell>
        </row>
        <row r="726"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H726">
            <v>0</v>
          </cell>
          <cell r="I726">
            <v>0</v>
          </cell>
          <cell r="L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H729">
            <v>0</v>
          </cell>
          <cell r="I729">
            <v>0</v>
          </cell>
          <cell r="L729">
            <v>0</v>
          </cell>
        </row>
        <row r="730">
          <cell r="B730">
            <v>0</v>
          </cell>
        </row>
        <row r="731"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H731">
            <v>0</v>
          </cell>
          <cell r="I731">
            <v>0</v>
          </cell>
          <cell r="L731">
            <v>0</v>
          </cell>
        </row>
        <row r="732">
          <cell r="B732">
            <v>0</v>
          </cell>
        </row>
        <row r="733"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H733">
            <v>0</v>
          </cell>
          <cell r="I733">
            <v>0</v>
          </cell>
          <cell r="L733">
            <v>0</v>
          </cell>
        </row>
        <row r="734">
          <cell r="B734">
            <v>0</v>
          </cell>
        </row>
        <row r="735"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H735">
            <v>0</v>
          </cell>
          <cell r="I735">
            <v>0</v>
          </cell>
          <cell r="L735">
            <v>0</v>
          </cell>
        </row>
        <row r="736"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H736">
            <v>0</v>
          </cell>
          <cell r="I736">
            <v>0</v>
          </cell>
          <cell r="L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H742">
            <v>0</v>
          </cell>
          <cell r="I742">
            <v>0</v>
          </cell>
          <cell r="L742">
            <v>0</v>
          </cell>
        </row>
        <row r="743">
          <cell r="B743">
            <v>0</v>
          </cell>
        </row>
        <row r="744"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H744">
            <v>0</v>
          </cell>
          <cell r="I744">
            <v>0</v>
          </cell>
          <cell r="L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H747">
            <v>0</v>
          </cell>
          <cell r="I747">
            <v>0</v>
          </cell>
          <cell r="L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H754">
            <v>0</v>
          </cell>
          <cell r="I754">
            <v>0</v>
          </cell>
          <cell r="L754">
            <v>0</v>
          </cell>
        </row>
        <row r="755">
          <cell r="B755">
            <v>0</v>
          </cell>
        </row>
        <row r="756"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H756">
            <v>0</v>
          </cell>
          <cell r="I756">
            <v>0</v>
          </cell>
          <cell r="L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H763">
            <v>0</v>
          </cell>
          <cell r="I763">
            <v>0</v>
          </cell>
          <cell r="L763">
            <v>0</v>
          </cell>
        </row>
        <row r="764">
          <cell r="B764">
            <v>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H764">
            <v>0</v>
          </cell>
          <cell r="I764">
            <v>0</v>
          </cell>
          <cell r="L764">
            <v>0</v>
          </cell>
        </row>
        <row r="765">
          <cell r="B765">
            <v>0</v>
          </cell>
        </row>
        <row r="766"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H766">
            <v>0</v>
          </cell>
          <cell r="I766">
            <v>0</v>
          </cell>
          <cell r="L766">
            <v>0</v>
          </cell>
        </row>
        <row r="767"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H767">
            <v>0</v>
          </cell>
          <cell r="I767">
            <v>0</v>
          </cell>
          <cell r="L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H771">
            <v>0</v>
          </cell>
          <cell r="I771">
            <v>0</v>
          </cell>
          <cell r="L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H774">
            <v>0</v>
          </cell>
          <cell r="I774">
            <v>0</v>
          </cell>
          <cell r="L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0</v>
          </cell>
          <cell r="L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H783">
            <v>0</v>
          </cell>
          <cell r="I783">
            <v>0</v>
          </cell>
          <cell r="L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H789">
            <v>0</v>
          </cell>
          <cell r="I789">
            <v>0</v>
          </cell>
          <cell r="L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9"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H799">
            <v>0</v>
          </cell>
          <cell r="I799">
            <v>0</v>
          </cell>
          <cell r="L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H805">
            <v>0</v>
          </cell>
          <cell r="I805">
            <v>0</v>
          </cell>
          <cell r="L805">
            <v>0</v>
          </cell>
        </row>
        <row r="806">
          <cell r="B806">
            <v>0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H806">
            <v>0</v>
          </cell>
          <cell r="I806">
            <v>0</v>
          </cell>
          <cell r="L806">
            <v>0</v>
          </cell>
        </row>
        <row r="807">
          <cell r="B807">
            <v>0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H807">
            <v>0</v>
          </cell>
          <cell r="I807">
            <v>0</v>
          </cell>
          <cell r="L807">
            <v>0</v>
          </cell>
        </row>
        <row r="808">
          <cell r="B808">
            <v>0</v>
          </cell>
        </row>
        <row r="809">
          <cell r="B809">
            <v>0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H809">
            <v>0</v>
          </cell>
          <cell r="I809">
            <v>0</v>
          </cell>
          <cell r="L809">
            <v>0</v>
          </cell>
        </row>
        <row r="810">
          <cell r="B810">
            <v>0</v>
          </cell>
        </row>
        <row r="811"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H811">
            <v>0</v>
          </cell>
          <cell r="I811">
            <v>0</v>
          </cell>
          <cell r="L811">
            <v>0</v>
          </cell>
        </row>
        <row r="812">
          <cell r="B812">
            <v>0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H812">
            <v>0</v>
          </cell>
          <cell r="I812">
            <v>0</v>
          </cell>
          <cell r="L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H815">
            <v>0</v>
          </cell>
          <cell r="I815">
            <v>0</v>
          </cell>
          <cell r="L815">
            <v>0</v>
          </cell>
        </row>
        <row r="816">
          <cell r="B816">
            <v>0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H816">
            <v>0</v>
          </cell>
          <cell r="I816">
            <v>0</v>
          </cell>
          <cell r="L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H823">
            <v>0</v>
          </cell>
          <cell r="I823">
            <v>0</v>
          </cell>
          <cell r="L823">
            <v>0</v>
          </cell>
        </row>
        <row r="824">
          <cell r="B824">
            <v>0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H824">
            <v>0</v>
          </cell>
          <cell r="I824">
            <v>0</v>
          </cell>
          <cell r="L824">
            <v>0</v>
          </cell>
        </row>
        <row r="825">
          <cell r="B825">
            <v>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H825">
            <v>0</v>
          </cell>
          <cell r="I825">
            <v>0</v>
          </cell>
          <cell r="L825">
            <v>0</v>
          </cell>
        </row>
        <row r="826">
          <cell r="B826">
            <v>0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H826">
            <v>0</v>
          </cell>
          <cell r="I826">
            <v>0</v>
          </cell>
          <cell r="L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H829">
            <v>0</v>
          </cell>
          <cell r="I829">
            <v>0</v>
          </cell>
          <cell r="L829">
            <v>0</v>
          </cell>
        </row>
        <row r="830">
          <cell r="B830">
            <v>0</v>
          </cell>
        </row>
        <row r="831">
          <cell r="B831">
            <v>0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H831">
            <v>0</v>
          </cell>
          <cell r="I831">
            <v>0</v>
          </cell>
          <cell r="L831">
            <v>0</v>
          </cell>
        </row>
        <row r="832">
          <cell r="B832">
            <v>0</v>
          </cell>
        </row>
        <row r="833">
          <cell r="B833">
            <v>0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H833">
            <v>0</v>
          </cell>
          <cell r="I833">
            <v>0</v>
          </cell>
          <cell r="L833">
            <v>0</v>
          </cell>
        </row>
        <row r="834">
          <cell r="B834">
            <v>0</v>
          </cell>
        </row>
        <row r="835">
          <cell r="B835">
            <v>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H835">
            <v>0</v>
          </cell>
          <cell r="I835">
            <v>0</v>
          </cell>
          <cell r="L835">
            <v>0</v>
          </cell>
        </row>
        <row r="836">
          <cell r="B836">
            <v>0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H836">
            <v>0</v>
          </cell>
          <cell r="I836">
            <v>0</v>
          </cell>
          <cell r="L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H842">
            <v>0</v>
          </cell>
          <cell r="I842">
            <v>0</v>
          </cell>
          <cell r="L842">
            <v>0</v>
          </cell>
        </row>
        <row r="843">
          <cell r="B843">
            <v>0</v>
          </cell>
        </row>
        <row r="844"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H844">
            <v>0</v>
          </cell>
          <cell r="I844">
            <v>0</v>
          </cell>
          <cell r="L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H847">
            <v>0</v>
          </cell>
          <cell r="I847">
            <v>0</v>
          </cell>
          <cell r="L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H854">
            <v>0</v>
          </cell>
          <cell r="I854">
            <v>0</v>
          </cell>
          <cell r="L854">
            <v>0</v>
          </cell>
        </row>
        <row r="855">
          <cell r="B855">
            <v>0</v>
          </cell>
        </row>
        <row r="856">
          <cell r="B856">
            <v>0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H856">
            <v>0</v>
          </cell>
          <cell r="I856">
            <v>0</v>
          </cell>
          <cell r="L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H863">
            <v>0</v>
          </cell>
          <cell r="I863">
            <v>0</v>
          </cell>
          <cell r="L863">
            <v>0</v>
          </cell>
        </row>
        <row r="864">
          <cell r="B864">
            <v>0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H864">
            <v>0</v>
          </cell>
          <cell r="I864">
            <v>0</v>
          </cell>
          <cell r="L864">
            <v>0</v>
          </cell>
        </row>
        <row r="865">
          <cell r="B865">
            <v>0</v>
          </cell>
        </row>
        <row r="866">
          <cell r="B866">
            <v>0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H866">
            <v>0</v>
          </cell>
          <cell r="I866">
            <v>0</v>
          </cell>
          <cell r="L866">
            <v>0</v>
          </cell>
        </row>
        <row r="867">
          <cell r="B867">
            <v>0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H867">
            <v>0</v>
          </cell>
          <cell r="I867">
            <v>0</v>
          </cell>
          <cell r="L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H871">
            <v>0</v>
          </cell>
          <cell r="I871">
            <v>0</v>
          </cell>
          <cell r="L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H874">
            <v>0</v>
          </cell>
          <cell r="I874">
            <v>0</v>
          </cell>
          <cell r="L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H880">
            <v>0</v>
          </cell>
          <cell r="I880">
            <v>0</v>
          </cell>
          <cell r="L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70000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H883">
            <v>0</v>
          </cell>
          <cell r="I883">
            <v>0</v>
          </cell>
          <cell r="L883">
            <v>70000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0</v>
          </cell>
          <cell r="L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8">
          <cell r="B898">
            <v>0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H898">
            <v>0</v>
          </cell>
          <cell r="I898">
            <v>0</v>
          </cell>
          <cell r="L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H904">
            <v>0</v>
          </cell>
          <cell r="I904">
            <v>0</v>
          </cell>
          <cell r="L904">
            <v>0</v>
          </cell>
        </row>
        <row r="905">
          <cell r="B905">
            <v>0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H905">
            <v>0</v>
          </cell>
          <cell r="I905">
            <v>0</v>
          </cell>
          <cell r="L905">
            <v>0</v>
          </cell>
        </row>
        <row r="906">
          <cell r="B906">
            <v>0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H906">
            <v>0</v>
          </cell>
          <cell r="I906">
            <v>0</v>
          </cell>
          <cell r="L906">
            <v>0</v>
          </cell>
        </row>
        <row r="907">
          <cell r="B907">
            <v>0</v>
          </cell>
        </row>
        <row r="908"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H908">
            <v>0</v>
          </cell>
          <cell r="I908">
            <v>0</v>
          </cell>
          <cell r="L908">
            <v>0</v>
          </cell>
        </row>
        <row r="909">
          <cell r="B909">
            <v>0</v>
          </cell>
        </row>
        <row r="910">
          <cell r="B910">
            <v>0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H910">
            <v>0</v>
          </cell>
          <cell r="I910">
            <v>0</v>
          </cell>
          <cell r="L910">
            <v>0</v>
          </cell>
        </row>
        <row r="911">
          <cell r="B911">
            <v>0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H911">
            <v>0</v>
          </cell>
          <cell r="I911">
            <v>0</v>
          </cell>
          <cell r="L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H914">
            <v>0</v>
          </cell>
          <cell r="I914">
            <v>0</v>
          </cell>
          <cell r="L914">
            <v>0</v>
          </cell>
        </row>
        <row r="915">
          <cell r="B915">
            <v>0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H915">
            <v>0</v>
          </cell>
          <cell r="I915">
            <v>0</v>
          </cell>
          <cell r="L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H922">
            <v>0</v>
          </cell>
          <cell r="I922">
            <v>0</v>
          </cell>
          <cell r="L922">
            <v>0</v>
          </cell>
        </row>
        <row r="923">
          <cell r="B923">
            <v>0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H923">
            <v>0</v>
          </cell>
          <cell r="I923">
            <v>0</v>
          </cell>
          <cell r="L923">
            <v>0</v>
          </cell>
        </row>
        <row r="924">
          <cell r="B924">
            <v>0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H924">
            <v>0</v>
          </cell>
          <cell r="I924">
            <v>0</v>
          </cell>
          <cell r="L924">
            <v>0</v>
          </cell>
        </row>
        <row r="925">
          <cell r="B925">
            <v>0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H925">
            <v>0</v>
          </cell>
          <cell r="I925">
            <v>0</v>
          </cell>
          <cell r="L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H928">
            <v>0</v>
          </cell>
          <cell r="I928">
            <v>0</v>
          </cell>
          <cell r="L928">
            <v>0</v>
          </cell>
        </row>
        <row r="929">
          <cell r="B929">
            <v>0</v>
          </cell>
        </row>
        <row r="930">
          <cell r="B930">
            <v>0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H930">
            <v>0</v>
          </cell>
          <cell r="I930">
            <v>0</v>
          </cell>
          <cell r="L930">
            <v>0</v>
          </cell>
        </row>
        <row r="931">
          <cell r="B931">
            <v>0</v>
          </cell>
        </row>
        <row r="932">
          <cell r="B932">
            <v>0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H932">
            <v>0</v>
          </cell>
          <cell r="I932">
            <v>0</v>
          </cell>
          <cell r="L932">
            <v>0</v>
          </cell>
        </row>
        <row r="933">
          <cell r="B933">
            <v>0</v>
          </cell>
        </row>
        <row r="934">
          <cell r="B934">
            <v>0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H934">
            <v>0</v>
          </cell>
          <cell r="I934">
            <v>0</v>
          </cell>
          <cell r="L934">
            <v>0</v>
          </cell>
        </row>
        <row r="935">
          <cell r="B935">
            <v>0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H935">
            <v>0</v>
          </cell>
          <cell r="I935">
            <v>0</v>
          </cell>
          <cell r="L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H941">
            <v>0</v>
          </cell>
          <cell r="I941">
            <v>0</v>
          </cell>
          <cell r="L941">
            <v>0</v>
          </cell>
        </row>
        <row r="942">
          <cell r="B942">
            <v>0</v>
          </cell>
        </row>
        <row r="943">
          <cell r="B943">
            <v>0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H943">
            <v>0</v>
          </cell>
          <cell r="I943">
            <v>0</v>
          </cell>
          <cell r="L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H946">
            <v>0</v>
          </cell>
          <cell r="I946">
            <v>0</v>
          </cell>
          <cell r="L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H953">
            <v>0</v>
          </cell>
          <cell r="I953">
            <v>0</v>
          </cell>
          <cell r="L953">
            <v>0</v>
          </cell>
        </row>
        <row r="954">
          <cell r="B954">
            <v>0</v>
          </cell>
        </row>
        <row r="955">
          <cell r="B955">
            <v>59750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H955">
            <v>0</v>
          </cell>
          <cell r="I955">
            <v>0</v>
          </cell>
          <cell r="L955">
            <v>59750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H962">
            <v>0</v>
          </cell>
          <cell r="I962">
            <v>0</v>
          </cell>
          <cell r="L962">
            <v>0</v>
          </cell>
        </row>
        <row r="963">
          <cell r="B963">
            <v>0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H963">
            <v>0</v>
          </cell>
          <cell r="I963">
            <v>0</v>
          </cell>
          <cell r="L963">
            <v>0</v>
          </cell>
        </row>
        <row r="964">
          <cell r="B964">
            <v>0</v>
          </cell>
        </row>
        <row r="965">
          <cell r="B965">
            <v>0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H965">
            <v>0</v>
          </cell>
          <cell r="I965">
            <v>0</v>
          </cell>
          <cell r="L965">
            <v>0</v>
          </cell>
        </row>
        <row r="966">
          <cell r="B966">
            <v>0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H966">
            <v>0</v>
          </cell>
          <cell r="I966">
            <v>0</v>
          </cell>
          <cell r="L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H970">
            <v>0</v>
          </cell>
          <cell r="I970">
            <v>0</v>
          </cell>
          <cell r="L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H973">
            <v>0</v>
          </cell>
          <cell r="I973">
            <v>0</v>
          </cell>
          <cell r="L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H979">
            <v>0</v>
          </cell>
          <cell r="I979">
            <v>0</v>
          </cell>
          <cell r="L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40000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H982">
            <v>0</v>
          </cell>
          <cell r="I982">
            <v>0</v>
          </cell>
          <cell r="L982">
            <v>40000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H988">
            <v>0</v>
          </cell>
          <cell r="I988">
            <v>0</v>
          </cell>
          <cell r="L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7">
          <cell r="B997">
            <v>0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H997">
            <v>0</v>
          </cell>
          <cell r="I997">
            <v>0</v>
          </cell>
          <cell r="L997">
            <v>0</v>
          </cell>
        </row>
        <row r="1000">
          <cell r="B1000">
            <v>0</v>
          </cell>
        </row>
        <row r="1003">
          <cell r="B1003">
            <v>0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H1003">
            <v>0</v>
          </cell>
          <cell r="I1003">
            <v>0</v>
          </cell>
          <cell r="L1003">
            <v>0</v>
          </cell>
        </row>
        <row r="1004">
          <cell r="B1004">
            <v>0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H1004">
            <v>0</v>
          </cell>
          <cell r="I1004">
            <v>0</v>
          </cell>
          <cell r="L1004">
            <v>0</v>
          </cell>
        </row>
        <row r="1005">
          <cell r="B1005">
            <v>0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  <cell r="H1005">
            <v>0</v>
          </cell>
          <cell r="I1005">
            <v>0</v>
          </cell>
          <cell r="L1005">
            <v>0</v>
          </cell>
        </row>
        <row r="1006">
          <cell r="B1006">
            <v>0</v>
          </cell>
        </row>
        <row r="1007">
          <cell r="B1007">
            <v>0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H1007">
            <v>0</v>
          </cell>
          <cell r="I1007">
            <v>0</v>
          </cell>
          <cell r="L1007">
            <v>0</v>
          </cell>
        </row>
        <row r="1008">
          <cell r="B1008">
            <v>0</v>
          </cell>
        </row>
        <row r="1009">
          <cell r="B1009">
            <v>0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H1009">
            <v>0</v>
          </cell>
          <cell r="I1009">
            <v>0</v>
          </cell>
          <cell r="L1009">
            <v>0</v>
          </cell>
        </row>
        <row r="1010">
          <cell r="B1010">
            <v>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H1010">
            <v>0</v>
          </cell>
          <cell r="I1010">
            <v>0</v>
          </cell>
          <cell r="L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H1013">
            <v>0</v>
          </cell>
          <cell r="I1013">
            <v>0</v>
          </cell>
          <cell r="L1013">
            <v>0</v>
          </cell>
        </row>
        <row r="1014">
          <cell r="B1014">
            <v>0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H1014">
            <v>0</v>
          </cell>
          <cell r="I1014">
            <v>0</v>
          </cell>
          <cell r="L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H1021">
            <v>0</v>
          </cell>
          <cell r="I1021">
            <v>0</v>
          </cell>
          <cell r="L1021">
            <v>0</v>
          </cell>
        </row>
        <row r="1022">
          <cell r="B1022">
            <v>0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H1022">
            <v>0</v>
          </cell>
          <cell r="I1022">
            <v>0</v>
          </cell>
          <cell r="L1022">
            <v>0</v>
          </cell>
        </row>
        <row r="1023">
          <cell r="B1023">
            <v>0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H1023">
            <v>0</v>
          </cell>
          <cell r="I1023">
            <v>0</v>
          </cell>
          <cell r="L1023">
            <v>0</v>
          </cell>
        </row>
        <row r="1024">
          <cell r="B1024">
            <v>0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H1024">
            <v>0</v>
          </cell>
          <cell r="I1024">
            <v>0</v>
          </cell>
          <cell r="L1024">
            <v>0</v>
          </cell>
        </row>
        <row r="1027">
          <cell r="B1027">
            <v>0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H1027">
            <v>0</v>
          </cell>
          <cell r="I1027">
            <v>0</v>
          </cell>
          <cell r="L1027">
            <v>0</v>
          </cell>
        </row>
        <row r="1028">
          <cell r="B1028">
            <v>0</v>
          </cell>
        </row>
        <row r="1029">
          <cell r="B1029">
            <v>0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H1029">
            <v>0</v>
          </cell>
          <cell r="I1029">
            <v>0</v>
          </cell>
          <cell r="L1029">
            <v>0</v>
          </cell>
        </row>
        <row r="1030">
          <cell r="B1030">
            <v>0</v>
          </cell>
        </row>
        <row r="1031">
          <cell r="B1031">
            <v>0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H1031">
            <v>0</v>
          </cell>
          <cell r="I1031">
            <v>0</v>
          </cell>
          <cell r="L1031">
            <v>0</v>
          </cell>
        </row>
        <row r="1032">
          <cell r="B1032">
            <v>0</v>
          </cell>
        </row>
        <row r="1033"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H1033">
            <v>0</v>
          </cell>
          <cell r="I1033">
            <v>0</v>
          </cell>
          <cell r="L1033">
            <v>0</v>
          </cell>
        </row>
        <row r="1034"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H1034">
            <v>0</v>
          </cell>
          <cell r="I1034">
            <v>0</v>
          </cell>
          <cell r="L1034">
            <v>0</v>
          </cell>
        </row>
        <row r="1037">
          <cell r="B1037">
            <v>0</v>
          </cell>
        </row>
        <row r="1040">
          <cell r="C1040">
            <v>0</v>
          </cell>
          <cell r="D1040">
            <v>0</v>
          </cell>
          <cell r="E1040">
            <v>0</v>
          </cell>
          <cell r="F1040">
            <v>0</v>
          </cell>
          <cell r="H1040">
            <v>0</v>
          </cell>
          <cell r="I1040">
            <v>0</v>
          </cell>
          <cell r="L1040">
            <v>0</v>
          </cell>
        </row>
        <row r="1042">
          <cell r="B1042">
            <v>0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H1042">
            <v>0</v>
          </cell>
          <cell r="I1042">
            <v>0</v>
          </cell>
          <cell r="L1042">
            <v>0</v>
          </cell>
        </row>
        <row r="1045">
          <cell r="B1045">
            <v>0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H1045">
            <v>0</v>
          </cell>
          <cell r="I1045">
            <v>0</v>
          </cell>
          <cell r="L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H1052">
            <v>0</v>
          </cell>
          <cell r="I1052">
            <v>0</v>
          </cell>
          <cell r="L1052">
            <v>0</v>
          </cell>
        </row>
        <row r="1053">
          <cell r="B1053">
            <v>0</v>
          </cell>
        </row>
        <row r="1054">
          <cell r="B1054">
            <v>0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H1054">
            <v>0</v>
          </cell>
          <cell r="I1054">
            <v>0</v>
          </cell>
          <cell r="L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H1061">
            <v>0</v>
          </cell>
          <cell r="I1061">
            <v>0</v>
          </cell>
          <cell r="L1061">
            <v>0</v>
          </cell>
        </row>
        <row r="1062">
          <cell r="B1062">
            <v>0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H1062">
            <v>0</v>
          </cell>
          <cell r="I1062">
            <v>0</v>
          </cell>
          <cell r="L1062">
            <v>0</v>
          </cell>
        </row>
        <row r="1064">
          <cell r="B1064">
            <v>0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H1064">
            <v>0</v>
          </cell>
          <cell r="I1064">
            <v>0</v>
          </cell>
          <cell r="L1064">
            <v>0</v>
          </cell>
        </row>
        <row r="1065">
          <cell r="B1065">
            <v>0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H1065">
            <v>0</v>
          </cell>
          <cell r="I1065">
            <v>0</v>
          </cell>
          <cell r="L1065">
            <v>0</v>
          </cell>
        </row>
        <row r="1068">
          <cell r="B1068">
            <v>0</v>
          </cell>
        </row>
        <row r="1069">
          <cell r="B1069">
            <v>0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H1069">
            <v>0</v>
          </cell>
          <cell r="I1069">
            <v>0</v>
          </cell>
          <cell r="L1069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H1072">
            <v>0</v>
          </cell>
          <cell r="I1072">
            <v>0</v>
          </cell>
          <cell r="L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H1078">
            <v>0</v>
          </cell>
          <cell r="I1078">
            <v>0</v>
          </cell>
          <cell r="L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H1081">
            <v>0</v>
          </cell>
          <cell r="I1081">
            <v>0</v>
          </cell>
          <cell r="L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H1087">
            <v>0</v>
          </cell>
          <cell r="I1087">
            <v>0</v>
          </cell>
          <cell r="L1087">
            <v>0</v>
          </cell>
        </row>
        <row r="1088">
          <cell r="B1088">
            <v>0</v>
          </cell>
        </row>
        <row r="1096">
          <cell r="B1096">
            <v>0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H1096">
            <v>0</v>
          </cell>
          <cell r="I1096">
            <v>0</v>
          </cell>
          <cell r="L1096">
            <v>0</v>
          </cell>
        </row>
        <row r="1097">
          <cell r="B1097">
            <v>0</v>
          </cell>
        </row>
        <row r="1098">
          <cell r="B1098">
            <v>0</v>
          </cell>
        </row>
        <row r="1099">
          <cell r="B1099">
            <v>0</v>
          </cell>
        </row>
        <row r="1100">
          <cell r="B1100">
            <v>0</v>
          </cell>
        </row>
        <row r="1101">
          <cell r="B1101">
            <v>0</v>
          </cell>
        </row>
        <row r="1102">
          <cell r="B1102">
            <v>0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H1102">
            <v>0</v>
          </cell>
          <cell r="I1102">
            <v>0</v>
          </cell>
          <cell r="L1102">
            <v>0</v>
          </cell>
        </row>
        <row r="1103">
          <cell r="B1103">
            <v>0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H1103">
            <v>0</v>
          </cell>
          <cell r="I1103">
            <v>0</v>
          </cell>
          <cell r="L1103">
            <v>0</v>
          </cell>
        </row>
        <row r="1104">
          <cell r="B1104">
            <v>0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H1104">
            <v>0</v>
          </cell>
          <cell r="I1104">
            <v>0</v>
          </cell>
          <cell r="L1104">
            <v>0</v>
          </cell>
        </row>
        <row r="1105">
          <cell r="B1105">
            <v>0</v>
          </cell>
        </row>
        <row r="1106">
          <cell r="B1106">
            <v>0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H1106">
            <v>0</v>
          </cell>
          <cell r="I1106">
            <v>0</v>
          </cell>
          <cell r="L1106">
            <v>0</v>
          </cell>
        </row>
        <row r="1107">
          <cell r="B1107">
            <v>0</v>
          </cell>
        </row>
        <row r="1108">
          <cell r="B1108">
            <v>0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H1108">
            <v>0</v>
          </cell>
          <cell r="I1108">
            <v>0</v>
          </cell>
          <cell r="L1108">
            <v>0</v>
          </cell>
        </row>
        <row r="1109">
          <cell r="B1109">
            <v>0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H1109">
            <v>0</v>
          </cell>
          <cell r="I1109">
            <v>0</v>
          </cell>
          <cell r="L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H1112">
            <v>0</v>
          </cell>
          <cell r="I1112">
            <v>0</v>
          </cell>
          <cell r="L1112">
            <v>0</v>
          </cell>
        </row>
        <row r="1113">
          <cell r="B1113">
            <v>0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H1113">
            <v>0</v>
          </cell>
          <cell r="I1113">
            <v>0</v>
          </cell>
          <cell r="L1113">
            <v>0</v>
          </cell>
        </row>
        <row r="1114">
          <cell r="B1114">
            <v>0</v>
          </cell>
        </row>
        <row r="1115">
          <cell r="B1115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18">
          <cell r="B1118">
            <v>0</v>
          </cell>
        </row>
        <row r="1119">
          <cell r="B1119">
            <v>0</v>
          </cell>
        </row>
        <row r="1120">
          <cell r="B1120">
            <v>0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H1120">
            <v>0</v>
          </cell>
          <cell r="I1120">
            <v>0</v>
          </cell>
          <cell r="L1120">
            <v>0</v>
          </cell>
        </row>
        <row r="1121">
          <cell r="B1121">
            <v>0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H1121">
            <v>0</v>
          </cell>
          <cell r="I1121">
            <v>0</v>
          </cell>
          <cell r="L1121">
            <v>0</v>
          </cell>
        </row>
        <row r="1122">
          <cell r="B1122">
            <v>0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0</v>
          </cell>
          <cell r="L1122">
            <v>0</v>
          </cell>
        </row>
        <row r="1123">
          <cell r="B1123">
            <v>0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H1123">
            <v>0</v>
          </cell>
          <cell r="I1123">
            <v>0</v>
          </cell>
          <cell r="L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H1126">
            <v>0</v>
          </cell>
          <cell r="I1126">
            <v>0</v>
          </cell>
          <cell r="L1126">
            <v>0</v>
          </cell>
        </row>
        <row r="1127">
          <cell r="B1127">
            <v>0</v>
          </cell>
        </row>
        <row r="1128">
          <cell r="B1128">
            <v>0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H1128">
            <v>0</v>
          </cell>
          <cell r="I1128">
            <v>0</v>
          </cell>
          <cell r="L1128">
            <v>0</v>
          </cell>
        </row>
        <row r="1129">
          <cell r="B1129">
            <v>0</v>
          </cell>
        </row>
        <row r="1130">
          <cell r="B1130">
            <v>0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H1130">
            <v>0</v>
          </cell>
          <cell r="I1130">
            <v>0</v>
          </cell>
          <cell r="L1130">
            <v>0</v>
          </cell>
        </row>
        <row r="1131">
          <cell r="B1131">
            <v>0</v>
          </cell>
        </row>
        <row r="1132">
          <cell r="B1132">
            <v>0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H1132">
            <v>0</v>
          </cell>
          <cell r="I1132">
            <v>0</v>
          </cell>
          <cell r="L1132">
            <v>0</v>
          </cell>
        </row>
        <row r="1133">
          <cell r="B1133">
            <v>0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H1133">
            <v>0</v>
          </cell>
          <cell r="I1133">
            <v>0</v>
          </cell>
          <cell r="L1133">
            <v>0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0</v>
          </cell>
        </row>
        <row r="1137">
          <cell r="B1137">
            <v>0</v>
          </cell>
        </row>
        <row r="1138">
          <cell r="B1138">
            <v>0</v>
          </cell>
        </row>
        <row r="1139">
          <cell r="B1139">
            <v>0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H1139">
            <v>0</v>
          </cell>
          <cell r="I1139">
            <v>0</v>
          </cell>
          <cell r="L1139">
            <v>0</v>
          </cell>
        </row>
        <row r="1140">
          <cell r="B1140">
            <v>0</v>
          </cell>
        </row>
        <row r="1141">
          <cell r="B1141">
            <v>0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H1141">
            <v>0</v>
          </cell>
          <cell r="I1141">
            <v>0</v>
          </cell>
          <cell r="L1141">
            <v>0</v>
          </cell>
        </row>
        <row r="1142">
          <cell r="B1142">
            <v>0</v>
          </cell>
        </row>
        <row r="1143">
          <cell r="B1143">
            <v>0</v>
          </cell>
        </row>
        <row r="1144">
          <cell r="B1144">
            <v>0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H1144">
            <v>0</v>
          </cell>
          <cell r="I1144">
            <v>0</v>
          </cell>
          <cell r="L1144">
            <v>0</v>
          </cell>
        </row>
        <row r="1145">
          <cell r="B1145">
            <v>0</v>
          </cell>
        </row>
        <row r="1146">
          <cell r="B1146">
            <v>0</v>
          </cell>
        </row>
        <row r="1147">
          <cell r="B1147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H1151">
            <v>0</v>
          </cell>
          <cell r="I1151">
            <v>0</v>
          </cell>
          <cell r="L1151">
            <v>0</v>
          </cell>
        </row>
        <row r="1152">
          <cell r="B1152">
            <v>0</v>
          </cell>
        </row>
        <row r="1153">
          <cell r="B1153">
            <v>0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H1153">
            <v>0</v>
          </cell>
          <cell r="I1153">
            <v>0</v>
          </cell>
          <cell r="L1153">
            <v>0</v>
          </cell>
        </row>
        <row r="1154">
          <cell r="B1154">
            <v>0</v>
          </cell>
        </row>
        <row r="1155">
          <cell r="B1155">
            <v>0</v>
          </cell>
        </row>
        <row r="1156">
          <cell r="B1156">
            <v>0</v>
          </cell>
        </row>
        <row r="1157">
          <cell r="B1157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H1160">
            <v>0</v>
          </cell>
          <cell r="I1160">
            <v>0</v>
          </cell>
          <cell r="L1160">
            <v>0</v>
          </cell>
        </row>
        <row r="1161">
          <cell r="B1161">
            <v>0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H1161">
            <v>0</v>
          </cell>
          <cell r="I1161">
            <v>0</v>
          </cell>
          <cell r="L1161">
            <v>0</v>
          </cell>
        </row>
        <row r="1162">
          <cell r="B1162">
            <v>0</v>
          </cell>
        </row>
        <row r="1163">
          <cell r="B1163">
            <v>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H1163">
            <v>0</v>
          </cell>
          <cell r="I1163">
            <v>0</v>
          </cell>
          <cell r="L1163">
            <v>0</v>
          </cell>
        </row>
        <row r="1164">
          <cell r="B1164">
            <v>0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H1164">
            <v>0</v>
          </cell>
          <cell r="I1164">
            <v>0</v>
          </cell>
          <cell r="L1164">
            <v>0</v>
          </cell>
        </row>
        <row r="1165">
          <cell r="B1165">
            <v>0</v>
          </cell>
        </row>
        <row r="1166">
          <cell r="B1166">
            <v>0</v>
          </cell>
        </row>
        <row r="1167">
          <cell r="B1167">
            <v>0</v>
          </cell>
        </row>
        <row r="1168">
          <cell r="B1168">
            <v>0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H1168">
            <v>0</v>
          </cell>
          <cell r="I1168">
            <v>0</v>
          </cell>
          <cell r="L1168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H1171">
            <v>0</v>
          </cell>
          <cell r="I1171">
            <v>0</v>
          </cell>
          <cell r="L1171">
            <v>0</v>
          </cell>
        </row>
        <row r="1172">
          <cell r="B1172">
            <v>0</v>
          </cell>
        </row>
        <row r="1173">
          <cell r="B1173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6">
          <cell r="B1176">
            <v>0</v>
          </cell>
        </row>
        <row r="1177">
          <cell r="B1177">
            <v>0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H1177">
            <v>0</v>
          </cell>
          <cell r="I1177">
            <v>0</v>
          </cell>
          <cell r="L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H1180">
            <v>0</v>
          </cell>
          <cell r="I1180">
            <v>0</v>
          </cell>
          <cell r="L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H1186">
            <v>0</v>
          </cell>
          <cell r="I1186">
            <v>0</v>
          </cell>
          <cell r="L1186">
            <v>0</v>
          </cell>
        </row>
        <row r="1187">
          <cell r="B1187">
            <v>0</v>
          </cell>
        </row>
        <row r="1188">
          <cell r="B1188">
            <v>0</v>
          </cell>
        </row>
        <row r="1287">
          <cell r="B1287">
            <v>5607160</v>
          </cell>
        </row>
      </sheetData>
      <sheetData sheetId="82"/>
      <sheetData sheetId="83"/>
      <sheetData sheetId="84"/>
      <sheetData sheetId="85"/>
      <sheetData sheetId="86">
        <row r="42">
          <cell r="B42">
            <v>11217610</v>
          </cell>
          <cell r="C42">
            <v>17578096</v>
          </cell>
          <cell r="D42">
            <v>35922468</v>
          </cell>
          <cell r="E42">
            <v>16945414</v>
          </cell>
          <cell r="F42">
            <v>21368712</v>
          </cell>
          <cell r="G42">
            <v>20738639</v>
          </cell>
          <cell r="H42">
            <v>27321388</v>
          </cell>
          <cell r="I42">
            <v>23841393</v>
          </cell>
          <cell r="J42">
            <v>49798170</v>
          </cell>
          <cell r="K42">
            <v>24848979</v>
          </cell>
          <cell r="L42">
            <v>39846697</v>
          </cell>
          <cell r="M42">
            <v>43020953</v>
          </cell>
          <cell r="N42">
            <v>13349048</v>
          </cell>
          <cell r="O42">
            <v>21903605</v>
          </cell>
          <cell r="P42">
            <v>30324755</v>
          </cell>
          <cell r="Q42">
            <v>16862773</v>
          </cell>
          <cell r="R42">
            <v>4775835</v>
          </cell>
        </row>
      </sheetData>
      <sheetData sheetId="87">
        <row r="397">
          <cell r="B397">
            <v>25992472</v>
          </cell>
        </row>
        <row r="794">
          <cell r="B794">
            <v>192365</v>
          </cell>
        </row>
      </sheetData>
      <sheetData sheetId="88">
        <row r="397">
          <cell r="C397">
            <v>40876801</v>
          </cell>
        </row>
        <row r="794">
          <cell r="C794">
            <v>269480</v>
          </cell>
        </row>
        <row r="1182">
          <cell r="C1182">
            <v>0</v>
          </cell>
        </row>
      </sheetData>
      <sheetData sheetId="89">
        <row r="396">
          <cell r="B396">
            <v>42613738</v>
          </cell>
        </row>
        <row r="793">
          <cell r="B793">
            <v>1476912</v>
          </cell>
        </row>
        <row r="1190">
          <cell r="B1190">
            <v>0</v>
          </cell>
        </row>
      </sheetData>
      <sheetData sheetId="90">
        <row r="97">
          <cell r="B97">
            <v>13226517</v>
          </cell>
          <cell r="C97">
            <v>20473178</v>
          </cell>
          <cell r="D97">
            <v>38678392</v>
          </cell>
          <cell r="E97">
            <v>18181481</v>
          </cell>
          <cell r="F97">
            <v>22267890</v>
          </cell>
          <cell r="G97">
            <v>22151629</v>
          </cell>
          <cell r="H97">
            <v>28904667</v>
          </cell>
          <cell r="I97">
            <v>25811705</v>
          </cell>
          <cell r="J97">
            <v>50810329</v>
          </cell>
        </row>
      </sheetData>
      <sheetData sheetId="91"/>
      <sheetData sheetId="92"/>
      <sheetData sheetId="93"/>
      <sheetData sheetId="9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O26"/>
  <sheetViews>
    <sheetView tabSelected="1" workbookViewId="0">
      <selection activeCell="V9" sqref="V9"/>
    </sheetView>
  </sheetViews>
  <sheetFormatPr defaultColWidth="9.28515625" defaultRowHeight="15" x14ac:dyDescent="0.25"/>
  <cols>
    <col min="1" max="1" width="3.28515625" customWidth="1"/>
    <col min="7" max="7" width="10" customWidth="1"/>
  </cols>
  <sheetData>
    <row r="5" spans="1:15" s="2" customFormat="1" ht="45" x14ac:dyDescent="0.6">
      <c r="A5" s="214" t="s">
        <v>0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1:15" s="2" customFormat="1" ht="44.25" x14ac:dyDescent="0.55000000000000004"/>
    <row r="7" spans="1:15" s="2" customFormat="1" ht="44.25" x14ac:dyDescent="0.55000000000000004">
      <c r="A7" s="215" t="s">
        <v>1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</row>
    <row r="17" spans="2:14" x14ac:dyDescent="0.25">
      <c r="B17" s="3"/>
      <c r="C17" s="4"/>
      <c r="D17" s="4"/>
      <c r="E17" s="4"/>
      <c r="F17" s="4"/>
      <c r="G17" s="5"/>
      <c r="I17" s="6" t="s">
        <v>2</v>
      </c>
      <c r="J17" s="4"/>
      <c r="K17" s="4"/>
      <c r="L17" s="4"/>
      <c r="M17" s="4"/>
      <c r="N17" s="5"/>
    </row>
    <row r="18" spans="2:14" x14ac:dyDescent="0.25">
      <c r="B18" s="7"/>
      <c r="G18" s="8"/>
      <c r="H18" s="9"/>
      <c r="N18" s="8"/>
    </row>
    <row r="19" spans="2:14" x14ac:dyDescent="0.25">
      <c r="B19" s="7"/>
      <c r="G19" s="8"/>
      <c r="I19" s="7"/>
      <c r="N19" s="8"/>
    </row>
    <row r="20" spans="2:14" x14ac:dyDescent="0.25">
      <c r="B20" s="7"/>
      <c r="G20" s="8"/>
      <c r="I20" s="7"/>
      <c r="N20" s="8"/>
    </row>
    <row r="21" spans="2:14" x14ac:dyDescent="0.25">
      <c r="B21" s="7"/>
      <c r="G21" s="8"/>
      <c r="I21" s="7"/>
      <c r="N21" s="8"/>
    </row>
    <row r="22" spans="2:14" x14ac:dyDescent="0.25">
      <c r="B22" s="7"/>
      <c r="G22" s="8"/>
      <c r="I22" s="7"/>
      <c r="N22" s="8"/>
    </row>
    <row r="23" spans="2:14" x14ac:dyDescent="0.25">
      <c r="B23" s="7"/>
      <c r="G23" s="8"/>
      <c r="I23" s="7"/>
      <c r="N23" s="8"/>
    </row>
    <row r="24" spans="2:14" x14ac:dyDescent="0.25">
      <c r="B24" s="7"/>
      <c r="G24" s="8"/>
      <c r="I24" s="7"/>
      <c r="N24" s="8"/>
    </row>
    <row r="25" spans="2:14" x14ac:dyDescent="0.25">
      <c r="B25" s="7"/>
      <c r="G25" s="8"/>
      <c r="I25" s="7"/>
      <c r="N25" s="8"/>
    </row>
    <row r="26" spans="2:14" x14ac:dyDescent="0.25">
      <c r="B26" s="10"/>
      <c r="C26" s="11"/>
      <c r="D26" s="11"/>
      <c r="E26" s="11"/>
      <c r="F26" s="11"/>
      <c r="G26" s="12"/>
      <c r="I26" s="10"/>
      <c r="J26" s="11"/>
      <c r="K26" s="11"/>
      <c r="L26" s="11"/>
      <c r="M26" s="11"/>
      <c r="N26" s="12"/>
    </row>
  </sheetData>
  <mergeCells count="2">
    <mergeCell ref="A5:O5"/>
    <mergeCell ref="A7:O7"/>
  </mergeCells>
  <pageMargins left="0.7" right="0.7" top="0.75" bottom="0.75" header="0.3" footer="0.3"/>
  <pageSetup scale="9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AECA-5ED0-4375-8575-5F3ED48B593F}">
  <sheetPr>
    <pageSetUpPr fitToPage="1"/>
  </sheetPr>
  <dimension ref="A1:CH78"/>
  <sheetViews>
    <sheetView workbookViewId="0">
      <selection activeCell="A7" sqref="A7"/>
    </sheetView>
  </sheetViews>
  <sheetFormatPr defaultRowHeight="15" x14ac:dyDescent="0.25"/>
  <cols>
    <col min="1" max="1" width="14.7109375" customWidth="1"/>
    <col min="2" max="2" width="1.42578125" customWidth="1"/>
    <col min="3" max="3" width="12.85546875" style="83" customWidth="1"/>
    <col min="4" max="4" width="2.5703125" style="83" customWidth="1"/>
    <col min="5" max="5" width="12.140625" style="83" customWidth="1"/>
    <col min="6" max="7" width="10.140625" style="83" bestFit="1" customWidth="1"/>
    <col min="8" max="8" width="11.140625" style="83" bestFit="1" customWidth="1"/>
    <col min="9" max="9" width="2.7109375" style="83" customWidth="1"/>
    <col min="10" max="10" width="10.85546875" style="83" customWidth="1"/>
    <col min="11" max="12" width="10.140625" style="83" bestFit="1" customWidth="1"/>
    <col min="13" max="13" width="11.140625" style="83" bestFit="1" customWidth="1"/>
    <col min="14" max="14" width="2.28515625" style="83" customWidth="1"/>
    <col min="15" max="16" width="11.140625" style="83" bestFit="1" customWidth="1"/>
    <col min="17" max="17" width="10.140625" style="83" customWidth="1"/>
    <col min="18" max="18" width="11.42578125" style="83" customWidth="1"/>
    <col min="19" max="19" width="1.7109375" customWidth="1"/>
    <col min="20" max="20" width="10.7109375" style="83" customWidth="1"/>
    <col min="21" max="21" width="11.140625" style="83" bestFit="1" customWidth="1"/>
    <col min="22" max="22" width="10.140625" style="83" customWidth="1"/>
    <col min="23" max="23" width="14.42578125" style="83" customWidth="1"/>
    <col min="24" max="24" width="2.5703125" customWidth="1"/>
    <col min="25" max="25" width="10.7109375" style="83" customWidth="1"/>
    <col min="26" max="26" width="11.140625" style="83" bestFit="1" customWidth="1"/>
    <col min="27" max="27" width="10.140625" style="83" customWidth="1"/>
    <col min="28" max="28" width="11.42578125" style="83" customWidth="1"/>
    <col min="29" max="29" width="3" style="83" customWidth="1"/>
    <col min="30" max="30" width="10.7109375" style="83" customWidth="1"/>
    <col min="31" max="31" width="11.140625" style="83" bestFit="1" customWidth="1"/>
    <col min="32" max="32" width="10.140625" style="83" customWidth="1"/>
    <col min="33" max="33" width="11.42578125" style="83" customWidth="1"/>
    <col min="35" max="35" width="12.7109375" style="83" bestFit="1" customWidth="1"/>
  </cols>
  <sheetData>
    <row r="1" spans="1:35" s="118" customFormat="1" ht="18" x14ac:dyDescent="0.25">
      <c r="A1" s="36" t="s">
        <v>213</v>
      </c>
      <c r="B1" s="36"/>
      <c r="C1" s="36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T1" s="161"/>
      <c r="U1" s="161"/>
      <c r="V1" s="161"/>
      <c r="W1" s="161"/>
      <c r="Y1" s="161"/>
      <c r="Z1" s="161"/>
      <c r="AA1" s="161"/>
      <c r="AB1" s="161"/>
      <c r="AC1" s="161"/>
      <c r="AD1" s="161"/>
      <c r="AE1" s="161"/>
      <c r="AF1" s="161"/>
      <c r="AG1" s="161"/>
      <c r="AI1" s="161"/>
    </row>
    <row r="2" spans="1:35" s="118" customFormat="1" ht="18" x14ac:dyDescent="0.25">
      <c r="A2" s="162" t="s">
        <v>5</v>
      </c>
      <c r="B2" s="36"/>
      <c r="C2" s="36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T2" s="161"/>
      <c r="U2" s="161"/>
      <c r="V2" s="161"/>
      <c r="W2" s="161"/>
      <c r="Y2" s="161"/>
      <c r="Z2" s="161"/>
      <c r="AA2" s="161"/>
      <c r="AB2" s="161"/>
      <c r="AC2" s="161"/>
      <c r="AD2" s="161"/>
      <c r="AE2" s="161"/>
      <c r="AF2" s="161"/>
      <c r="AG2" s="161"/>
      <c r="AI2" s="161"/>
    </row>
    <row r="3" spans="1:35" s="61" customFormat="1" ht="15.75" x14ac:dyDescent="0.25">
      <c r="B3" s="39"/>
      <c r="C3" s="62" t="s">
        <v>10</v>
      </c>
      <c r="D3" s="39"/>
      <c r="E3" s="219">
        <v>2020</v>
      </c>
      <c r="F3" s="219"/>
      <c r="G3" s="219"/>
      <c r="H3" s="219"/>
      <c r="I3" s="39"/>
      <c r="J3" s="219">
        <v>2021</v>
      </c>
      <c r="K3" s="219"/>
      <c r="L3" s="219"/>
      <c r="M3" s="219"/>
      <c r="N3" s="39"/>
      <c r="O3" s="219">
        <v>2022</v>
      </c>
      <c r="P3" s="219"/>
      <c r="Q3" s="219"/>
      <c r="R3" s="219"/>
      <c r="T3" s="219">
        <v>2023</v>
      </c>
      <c r="U3" s="219"/>
      <c r="V3" s="219"/>
      <c r="W3" s="219"/>
      <c r="Y3" s="219">
        <v>2024</v>
      </c>
      <c r="Z3" s="219"/>
      <c r="AA3" s="219"/>
      <c r="AB3" s="219"/>
      <c r="AC3" s="39"/>
      <c r="AD3" s="219" t="s">
        <v>16</v>
      </c>
      <c r="AE3" s="219"/>
      <c r="AF3" s="219"/>
      <c r="AG3" s="219"/>
      <c r="AI3" s="39"/>
    </row>
    <row r="4" spans="1:35" s="61" customFormat="1" ht="15.75" x14ac:dyDescent="0.25">
      <c r="A4" s="120" t="s">
        <v>95</v>
      </c>
      <c r="B4" s="23"/>
      <c r="C4" s="20" t="s">
        <v>214</v>
      </c>
      <c r="D4" s="39"/>
      <c r="E4" s="62" t="s">
        <v>18</v>
      </c>
      <c r="F4" s="62" t="s">
        <v>19</v>
      </c>
      <c r="G4" s="62" t="s">
        <v>20</v>
      </c>
      <c r="H4" s="62" t="s">
        <v>9</v>
      </c>
      <c r="I4" s="39"/>
      <c r="J4" s="62" t="s">
        <v>18</v>
      </c>
      <c r="K4" s="62" t="s">
        <v>19</v>
      </c>
      <c r="L4" s="62" t="s">
        <v>20</v>
      </c>
      <c r="M4" s="62" t="s">
        <v>9</v>
      </c>
      <c r="N4" s="39"/>
      <c r="O4" s="62" t="s">
        <v>18</v>
      </c>
      <c r="P4" s="62" t="s">
        <v>19</v>
      </c>
      <c r="Q4" s="62" t="s">
        <v>20</v>
      </c>
      <c r="R4" s="62" t="s">
        <v>9</v>
      </c>
      <c r="T4" s="62" t="s">
        <v>18</v>
      </c>
      <c r="U4" s="62" t="s">
        <v>19</v>
      </c>
      <c r="V4" s="62" t="s">
        <v>20</v>
      </c>
      <c r="W4" s="62" t="s">
        <v>9</v>
      </c>
      <c r="Y4" s="62" t="s">
        <v>18</v>
      </c>
      <c r="Z4" s="62" t="s">
        <v>19</v>
      </c>
      <c r="AA4" s="62" t="s">
        <v>20</v>
      </c>
      <c r="AB4" s="62" t="s">
        <v>9</v>
      </c>
      <c r="AC4" s="39"/>
      <c r="AD4" s="62" t="s">
        <v>18</v>
      </c>
      <c r="AE4" s="62" t="s">
        <v>19</v>
      </c>
      <c r="AF4" s="62" t="s">
        <v>20</v>
      </c>
      <c r="AG4" s="62" t="s">
        <v>9</v>
      </c>
      <c r="AI4" s="39"/>
    </row>
    <row r="5" spans="1:35" x14ac:dyDescent="0.25">
      <c r="A5" s="1" t="s">
        <v>215</v>
      </c>
      <c r="B5" s="26"/>
      <c r="C5" s="163">
        <v>58827906</v>
      </c>
      <c r="D5" s="164"/>
      <c r="E5" s="99">
        <f>+[1]Totals!M3</f>
        <v>18461335</v>
      </c>
      <c r="F5" s="97">
        <f>+[1]Totals!N3</f>
        <v>898300</v>
      </c>
      <c r="G5" s="97">
        <f>+[1]Totals!O3</f>
        <v>403840</v>
      </c>
      <c r="H5" s="100">
        <f>SUM(E5:G5)</f>
        <v>19763475</v>
      </c>
      <c r="I5" s="164"/>
      <c r="J5" s="99">
        <f>+[1]Totals!V3</f>
        <v>3879450</v>
      </c>
      <c r="K5" s="97">
        <f>+[1]Totals!AB3</f>
        <v>16298850</v>
      </c>
      <c r="L5" s="97">
        <f>+[1]Totals!AH3</f>
        <v>1299350</v>
      </c>
      <c r="M5" s="100">
        <f>SUM(J5:L5)</f>
        <v>21477650</v>
      </c>
      <c r="N5" s="164"/>
      <c r="O5" s="99">
        <f>+[1]Totals!AT3</f>
        <v>3095550</v>
      </c>
      <c r="P5" s="97">
        <f>+[1]Totals!AZ3</f>
        <v>31005350</v>
      </c>
      <c r="Q5" s="97">
        <f>+[1]Totals!BF3</f>
        <v>997450</v>
      </c>
      <c r="R5" s="100">
        <f>SUM(O5:Q5)</f>
        <v>35098350</v>
      </c>
      <c r="T5" s="99">
        <f>+[1]Totals!BS3</f>
        <v>4047750</v>
      </c>
      <c r="U5" s="97">
        <f>+[1]Totals!BY3</f>
        <v>24548856</v>
      </c>
      <c r="V5" s="97">
        <f>+[1]Totals!CE3</f>
        <v>10323205</v>
      </c>
      <c r="W5" s="100">
        <f>SUM(T5:V5)</f>
        <v>38919811</v>
      </c>
      <c r="Y5" s="99">
        <f>+[1]Totals!CQ3</f>
        <v>0</v>
      </c>
      <c r="Z5" s="97">
        <f>+[1]Totals!CW3</f>
        <v>15244475</v>
      </c>
      <c r="AA5" s="97">
        <f>+[1]Totals!DC3</f>
        <v>5938750</v>
      </c>
      <c r="AB5" s="100">
        <f>SUM(Y5:AA5)</f>
        <v>21183225</v>
      </c>
      <c r="AC5" s="85"/>
      <c r="AD5" s="99">
        <f>+[1]Totals!DO3</f>
        <v>0</v>
      </c>
      <c r="AE5" s="97">
        <f>+[1]Totals!DU3</f>
        <v>3986666</v>
      </c>
      <c r="AF5" s="97">
        <f>+[1]Totals!EA3</f>
        <v>4313500</v>
      </c>
      <c r="AG5" s="100">
        <f>SUM(AD5:AF5)</f>
        <v>8300166</v>
      </c>
    </row>
    <row r="6" spans="1:35" x14ac:dyDescent="0.25">
      <c r="A6" t="s">
        <v>216</v>
      </c>
      <c r="B6" s="83"/>
      <c r="C6" s="163">
        <v>887732715</v>
      </c>
      <c r="D6" s="165"/>
      <c r="E6" s="105">
        <f>+[1]Totals!M4</f>
        <v>78555585</v>
      </c>
      <c r="F6" s="103">
        <f>+[1]Totals!N4</f>
        <v>18265411</v>
      </c>
      <c r="G6" s="103">
        <f>+[1]Totals!O4</f>
        <v>8236461</v>
      </c>
      <c r="H6" s="106">
        <f t="shared" ref="H6:H13" si="0">SUM(E6:G6)</f>
        <v>105057457</v>
      </c>
      <c r="I6" s="165"/>
      <c r="J6" s="105">
        <f>+[1]Totals!V4</f>
        <v>61930066</v>
      </c>
      <c r="K6" s="103">
        <f>+[1]Totals!AB4</f>
        <v>46251127</v>
      </c>
      <c r="L6" s="103">
        <f>+[1]Totals!AH4</f>
        <v>9964239</v>
      </c>
      <c r="M6" s="106">
        <f t="shared" ref="M6:M13" si="1">SUM(J6:L6)</f>
        <v>118145432</v>
      </c>
      <c r="N6" s="165"/>
      <c r="O6" s="105">
        <f>+[1]Totals!AT4</f>
        <v>49345828</v>
      </c>
      <c r="P6" s="103">
        <f>+[1]Totals!AZ4</f>
        <v>68529115</v>
      </c>
      <c r="Q6" s="103">
        <f>+[1]Totals!BF4</f>
        <v>17880682</v>
      </c>
      <c r="R6" s="106">
        <f t="shared" ref="R6:R13" si="2">SUM(O6:Q6)</f>
        <v>135755625</v>
      </c>
      <c r="T6" s="105">
        <f>+[1]Totals!BS4</f>
        <v>26473806</v>
      </c>
      <c r="U6" s="103">
        <f>+[1]Totals!BY4</f>
        <v>55959240</v>
      </c>
      <c r="V6" s="103">
        <f>+[1]Totals!CE4</f>
        <v>21470536</v>
      </c>
      <c r="W6" s="106">
        <f t="shared" ref="W6:W13" si="3">SUM(T6:V6)</f>
        <v>103903582</v>
      </c>
      <c r="Y6" s="105">
        <f>+[1]Totals!CQ4</f>
        <v>15487482</v>
      </c>
      <c r="Z6" s="103">
        <f>+[1]Totals!CW4</f>
        <v>20714216</v>
      </c>
      <c r="AA6" s="103">
        <f>+[1]Totals!DC4</f>
        <v>65745964</v>
      </c>
      <c r="AB6" s="106">
        <f t="shared" ref="AB6:AB13" si="4">SUM(Y6:AA6)</f>
        <v>101947662</v>
      </c>
      <c r="AC6" s="85"/>
      <c r="AD6" s="105">
        <f>+[1]Totals!DO4</f>
        <v>4975082</v>
      </c>
      <c r="AE6" s="103">
        <f>+[1]Totals!DU4</f>
        <v>10797218</v>
      </c>
      <c r="AF6" s="103">
        <f>+[1]Totals!EA4</f>
        <v>64502866</v>
      </c>
      <c r="AG6" s="106">
        <f t="shared" ref="AG6:AG13" si="5">SUM(AD6:AF6)</f>
        <v>80275166</v>
      </c>
    </row>
    <row r="7" spans="1:35" x14ac:dyDescent="0.25">
      <c r="A7" t="s">
        <v>217</v>
      </c>
      <c r="B7" s="83"/>
      <c r="C7" s="166">
        <v>131245363</v>
      </c>
      <c r="D7" s="165"/>
      <c r="E7" s="105">
        <f>+[1]Totals!M5</f>
        <v>18162542</v>
      </c>
      <c r="F7" s="103">
        <f>+[1]Totals!N5</f>
        <v>491257</v>
      </c>
      <c r="G7" s="103">
        <f>+[1]Totals!O5</f>
        <v>0</v>
      </c>
      <c r="H7" s="106">
        <f t="shared" si="0"/>
        <v>18653799</v>
      </c>
      <c r="I7" s="165"/>
      <c r="J7" s="105">
        <f>+[1]Totals!V5</f>
        <v>11378391</v>
      </c>
      <c r="K7" s="103">
        <f>+[1]Totals!AB5</f>
        <v>2496598</v>
      </c>
      <c r="L7" s="103">
        <f>+[1]Totals!AH5</f>
        <v>2706017</v>
      </c>
      <c r="M7" s="106">
        <f t="shared" si="1"/>
        <v>16581006</v>
      </c>
      <c r="N7" s="165"/>
      <c r="O7" s="105">
        <f>+[1]Totals!AT5</f>
        <v>33219467</v>
      </c>
      <c r="P7" s="103">
        <f>+[1]Totals!AZ5</f>
        <v>2512154</v>
      </c>
      <c r="Q7" s="103">
        <f>+[1]Totals!BF5</f>
        <v>505671</v>
      </c>
      <c r="R7" s="106">
        <f t="shared" si="2"/>
        <v>36237292</v>
      </c>
      <c r="T7" s="105">
        <f>+[1]Totals!BS5</f>
        <v>6156930</v>
      </c>
      <c r="U7" s="103">
        <f>+[1]Totals!BY5</f>
        <v>5035980</v>
      </c>
      <c r="V7" s="103">
        <f>+[1]Totals!CE5</f>
        <v>200000</v>
      </c>
      <c r="W7" s="106">
        <f t="shared" si="3"/>
        <v>11392910</v>
      </c>
      <c r="Y7" s="105">
        <f>+[1]Totals!CQ5</f>
        <v>5486267</v>
      </c>
      <c r="Z7" s="103">
        <f>+[1]Totals!CW5</f>
        <v>69962</v>
      </c>
      <c r="AA7" s="103">
        <f>+[1]Totals!DC5</f>
        <v>2732536</v>
      </c>
      <c r="AB7" s="106">
        <f t="shared" si="4"/>
        <v>8288765</v>
      </c>
      <c r="AC7" s="85"/>
      <c r="AD7" s="105">
        <f>+[1]Totals!DO5</f>
        <v>8907115</v>
      </c>
      <c r="AE7" s="103">
        <f>+[1]Totals!DU5</f>
        <v>0</v>
      </c>
      <c r="AF7" s="103">
        <f>+[1]Totals!EA5</f>
        <v>3691214</v>
      </c>
      <c r="AG7" s="106">
        <f t="shared" si="5"/>
        <v>12598329</v>
      </c>
    </row>
    <row r="8" spans="1:35" x14ac:dyDescent="0.25">
      <c r="A8" t="s">
        <v>218</v>
      </c>
      <c r="B8" s="83"/>
      <c r="C8" s="166">
        <v>334972214</v>
      </c>
      <c r="D8" s="165"/>
      <c r="E8" s="105">
        <f>+[1]Totals!M6</f>
        <v>25688549</v>
      </c>
      <c r="F8" s="103">
        <f>+[1]Totals!N6</f>
        <v>13485698</v>
      </c>
      <c r="G8" s="103">
        <f>+[1]Totals!O6</f>
        <v>3327000</v>
      </c>
      <c r="H8" s="106">
        <f t="shared" si="0"/>
        <v>42501247</v>
      </c>
      <c r="I8" s="165"/>
      <c r="J8" s="105">
        <f>+[1]Totals!V6</f>
        <v>11760696</v>
      </c>
      <c r="K8" s="103">
        <f>+[1]Totals!AB6</f>
        <v>21776837</v>
      </c>
      <c r="L8" s="103">
        <f>+[1]Totals!AH6</f>
        <v>4849725</v>
      </c>
      <c r="M8" s="106">
        <f t="shared" si="1"/>
        <v>38387258</v>
      </c>
      <c r="N8" s="165"/>
      <c r="O8" s="105">
        <f>+[1]Totals!AT6</f>
        <v>14674832</v>
      </c>
      <c r="P8" s="103">
        <f>+[1]Totals!AZ6</f>
        <v>21069059</v>
      </c>
      <c r="Q8" s="103">
        <f>+[1]Totals!BF6</f>
        <v>1807231</v>
      </c>
      <c r="R8" s="106">
        <f t="shared" si="2"/>
        <v>37551122</v>
      </c>
      <c r="T8" s="105">
        <f>+[1]Totals!BS6</f>
        <v>3345078</v>
      </c>
      <c r="U8" s="103">
        <f>+[1]Totals!BY6</f>
        <v>26237738</v>
      </c>
      <c r="V8" s="103">
        <f>+[1]Totals!CE6</f>
        <v>7570418</v>
      </c>
      <c r="W8" s="106">
        <f t="shared" si="3"/>
        <v>37153234</v>
      </c>
      <c r="Y8" s="105">
        <f>+[1]Totals!CQ6</f>
        <v>4592315</v>
      </c>
      <c r="Z8" s="103">
        <f>+[1]Totals!CW6</f>
        <v>13976286</v>
      </c>
      <c r="AA8" s="103">
        <f>+[1]Totals!DC6</f>
        <v>10368900</v>
      </c>
      <c r="AB8" s="106">
        <f t="shared" si="4"/>
        <v>28937501</v>
      </c>
      <c r="AC8" s="85"/>
      <c r="AD8" s="105">
        <f>+[1]Totals!DO6</f>
        <v>240000</v>
      </c>
      <c r="AE8" s="103">
        <f>+[1]Totals!DU6</f>
        <v>0</v>
      </c>
      <c r="AF8" s="103">
        <f>+[1]Totals!EA6</f>
        <v>4180444</v>
      </c>
      <c r="AG8" s="106">
        <f t="shared" si="5"/>
        <v>4420444</v>
      </c>
      <c r="AI8" s="85"/>
    </row>
    <row r="9" spans="1:35" x14ac:dyDescent="0.25">
      <c r="A9" t="s">
        <v>219</v>
      </c>
      <c r="B9" s="83"/>
      <c r="C9" s="166">
        <v>18568276</v>
      </c>
      <c r="D9" s="165"/>
      <c r="E9" s="105">
        <f>+[1]Totals!M7</f>
        <v>0</v>
      </c>
      <c r="F9" s="103">
        <f>+[1]Totals!N7</f>
        <v>0</v>
      </c>
      <c r="G9" s="103">
        <f>+[1]Totals!O7</f>
        <v>0</v>
      </c>
      <c r="H9" s="106">
        <f t="shared" si="0"/>
        <v>0</v>
      </c>
      <c r="I9" s="165"/>
      <c r="J9" s="105">
        <f>+[1]Totals!V7</f>
        <v>0</v>
      </c>
      <c r="K9" s="103">
        <f>+[1]Totals!AB7</f>
        <v>0</v>
      </c>
      <c r="L9" s="103">
        <f>+[1]Totals!AH7</f>
        <v>0</v>
      </c>
      <c r="M9" s="106">
        <f t="shared" si="1"/>
        <v>0</v>
      </c>
      <c r="N9" s="165"/>
      <c r="O9" s="105">
        <f>+[1]Totals!AT7</f>
        <v>0</v>
      </c>
      <c r="P9" s="103">
        <f>+[1]Totals!AZ7</f>
        <v>0</v>
      </c>
      <c r="Q9" s="103">
        <f>+[1]Totals!BF7</f>
        <v>0</v>
      </c>
      <c r="R9" s="106">
        <f t="shared" si="2"/>
        <v>0</v>
      </c>
      <c r="T9" s="105">
        <f>+[1]Totals!BS7</f>
        <v>0</v>
      </c>
      <c r="U9" s="103">
        <f>+[1]Totals!BY7</f>
        <v>0</v>
      </c>
      <c r="V9" s="103">
        <f>+[1]Totals!CE7</f>
        <v>0</v>
      </c>
      <c r="W9" s="106">
        <f t="shared" si="3"/>
        <v>0</v>
      </c>
      <c r="Y9" s="105">
        <f>+[1]Totals!CQ7</f>
        <v>0</v>
      </c>
      <c r="Z9" s="103">
        <f>+[1]Totals!CW7</f>
        <v>0</v>
      </c>
      <c r="AA9" s="103">
        <f>+[1]Totals!DC7</f>
        <v>0</v>
      </c>
      <c r="AB9" s="106">
        <f t="shared" si="4"/>
        <v>0</v>
      </c>
      <c r="AC9" s="85"/>
      <c r="AD9" s="105">
        <f>+[1]Totals!DO7</f>
        <v>0</v>
      </c>
      <c r="AE9" s="103">
        <f>+[1]Totals!DU7</f>
        <v>0</v>
      </c>
      <c r="AF9" s="103">
        <f>+[1]Totals!EA7</f>
        <v>0</v>
      </c>
      <c r="AG9" s="106">
        <f t="shared" si="5"/>
        <v>0</v>
      </c>
    </row>
    <row r="10" spans="1:35" x14ac:dyDescent="0.25">
      <c r="A10" t="s">
        <v>220</v>
      </c>
      <c r="B10" s="83"/>
      <c r="C10" s="166">
        <v>39727600</v>
      </c>
      <c r="D10" s="165"/>
      <c r="E10" s="105">
        <f>+[1]Totals!M8</f>
        <v>0</v>
      </c>
      <c r="F10" s="103">
        <f>+[1]Totals!N8</f>
        <v>0</v>
      </c>
      <c r="G10" s="103">
        <f>+[1]Totals!O8</f>
        <v>0</v>
      </c>
      <c r="H10" s="106">
        <f t="shared" si="0"/>
        <v>0</v>
      </c>
      <c r="I10" s="165"/>
      <c r="J10" s="105">
        <f>+[1]Totals!V8</f>
        <v>400000</v>
      </c>
      <c r="K10" s="103">
        <f>+[1]Totals!AB8</f>
        <v>0</v>
      </c>
      <c r="L10" s="103">
        <f>+[1]Totals!AH8</f>
        <v>0</v>
      </c>
      <c r="M10" s="106">
        <f t="shared" si="1"/>
        <v>400000</v>
      </c>
      <c r="N10" s="165"/>
      <c r="O10" s="105">
        <f>+[1]Totals!AT8</f>
        <v>0</v>
      </c>
      <c r="P10" s="103">
        <f>+[1]Totals!AZ8</f>
        <v>0</v>
      </c>
      <c r="Q10" s="103">
        <f>+[1]Totals!BF8</f>
        <v>0</v>
      </c>
      <c r="R10" s="106">
        <f t="shared" si="2"/>
        <v>0</v>
      </c>
      <c r="T10" s="105">
        <f>+[1]Totals!BS8</f>
        <v>1546301</v>
      </c>
      <c r="U10" s="103">
        <f>+[1]Totals!BY8</f>
        <v>0</v>
      </c>
      <c r="V10" s="103">
        <f>+[1]Totals!CE8</f>
        <v>0</v>
      </c>
      <c r="W10" s="106">
        <f t="shared" si="3"/>
        <v>1546301</v>
      </c>
      <c r="Y10" s="105">
        <f>+[1]Totals!CQ8</f>
        <v>117200</v>
      </c>
      <c r="Z10" s="103">
        <f>+[1]Totals!CW8</f>
        <v>2059715</v>
      </c>
      <c r="AA10" s="103">
        <f>+[1]Totals!DC8</f>
        <v>0</v>
      </c>
      <c r="AB10" s="106">
        <f t="shared" si="4"/>
        <v>2176915</v>
      </c>
      <c r="AC10" s="85"/>
      <c r="AD10" s="105">
        <f>+[1]Totals!DO8</f>
        <v>134276</v>
      </c>
      <c r="AE10" s="103">
        <f>+[1]Totals!DU8</f>
        <v>0</v>
      </c>
      <c r="AF10" s="103">
        <f>+[1]Totals!EA8</f>
        <v>0</v>
      </c>
      <c r="AG10" s="106">
        <f t="shared" si="5"/>
        <v>134276</v>
      </c>
    </row>
    <row r="11" spans="1:35" x14ac:dyDescent="0.25">
      <c r="A11" t="s">
        <v>221</v>
      </c>
      <c r="B11" s="83"/>
      <c r="C11" s="166">
        <v>1980103</v>
      </c>
      <c r="D11" s="165"/>
      <c r="E11" s="105">
        <f>+[1]Totals!M9</f>
        <v>3935067</v>
      </c>
      <c r="F11" s="103">
        <f>+[1]Totals!N9</f>
        <v>94750</v>
      </c>
      <c r="G11" s="103">
        <f>+[1]Totals!O9</f>
        <v>0</v>
      </c>
      <c r="H11" s="106">
        <f t="shared" si="0"/>
        <v>4029817</v>
      </c>
      <c r="I11" s="165"/>
      <c r="J11" s="105">
        <f>+[1]Totals!V9</f>
        <v>1088760</v>
      </c>
      <c r="K11" s="103">
        <f>+[1]Totals!AB9</f>
        <v>1568150</v>
      </c>
      <c r="L11" s="103">
        <f>+[1]Totals!AH9</f>
        <v>0</v>
      </c>
      <c r="M11" s="106">
        <f t="shared" si="1"/>
        <v>2656910</v>
      </c>
      <c r="N11" s="165"/>
      <c r="O11" s="105">
        <f>+[1]Totals!AT9</f>
        <v>1962190</v>
      </c>
      <c r="P11" s="103">
        <f>+[1]Totals!AZ9</f>
        <v>198714</v>
      </c>
      <c r="Q11" s="103">
        <f>+[1]Totals!BF9</f>
        <v>0</v>
      </c>
      <c r="R11" s="106">
        <f t="shared" si="2"/>
        <v>2160904</v>
      </c>
      <c r="T11" s="105">
        <f>+[1]Totals!BS9</f>
        <v>746100</v>
      </c>
      <c r="U11" s="103">
        <f>+[1]Totals!BY9</f>
        <v>354150</v>
      </c>
      <c r="V11" s="103">
        <f>+[1]Totals!CE9</f>
        <v>0</v>
      </c>
      <c r="W11" s="106">
        <f t="shared" si="3"/>
        <v>1100250</v>
      </c>
      <c r="Y11" s="105">
        <f>+[1]Totals!CQ9</f>
        <v>986007</v>
      </c>
      <c r="Z11" s="103">
        <f>+[1]Totals!CW9</f>
        <v>419635</v>
      </c>
      <c r="AA11" s="103">
        <f>+[1]Totals!DC9</f>
        <v>0</v>
      </c>
      <c r="AB11" s="106">
        <f t="shared" si="4"/>
        <v>1405642</v>
      </c>
      <c r="AC11" s="85"/>
      <c r="AD11" s="105">
        <f>+[1]Totals!DO9</f>
        <v>2736218</v>
      </c>
      <c r="AE11" s="103">
        <f>+[1]Totals!DU9</f>
        <v>982341</v>
      </c>
      <c r="AF11" s="103">
        <f>+[1]Totals!EA9</f>
        <v>435461</v>
      </c>
      <c r="AG11" s="106">
        <f t="shared" si="5"/>
        <v>4154020</v>
      </c>
    </row>
    <row r="12" spans="1:35" x14ac:dyDescent="0.25">
      <c r="A12" t="s">
        <v>222</v>
      </c>
      <c r="B12" s="83"/>
      <c r="C12" s="166">
        <v>45650254</v>
      </c>
      <c r="D12" s="165"/>
      <c r="E12" s="105">
        <f>+[1]Totals!M11</f>
        <v>0</v>
      </c>
      <c r="F12" s="103">
        <f>+[1]Totals!N11</f>
        <v>0</v>
      </c>
      <c r="G12" s="103">
        <f>+[1]Totals!O11</f>
        <v>0</v>
      </c>
      <c r="H12" s="106">
        <f t="shared" si="0"/>
        <v>0</v>
      </c>
      <c r="I12" s="165"/>
      <c r="J12" s="105">
        <f>+[1]Totals!V11</f>
        <v>0</v>
      </c>
      <c r="K12" s="103">
        <f>+[1]Totals!AB11</f>
        <v>0</v>
      </c>
      <c r="L12" s="103">
        <f>+[1]Totals!AH11</f>
        <v>0</v>
      </c>
      <c r="M12" s="106">
        <f t="shared" si="1"/>
        <v>0</v>
      </c>
      <c r="N12" s="165"/>
      <c r="O12" s="105">
        <f>+[1]Totals!AT11</f>
        <v>0</v>
      </c>
      <c r="P12" s="103">
        <f>+[1]Totals!AZ11</f>
        <v>0</v>
      </c>
      <c r="Q12" s="103">
        <f>+[1]Totals!BF11</f>
        <v>0</v>
      </c>
      <c r="R12" s="106">
        <f t="shared" si="2"/>
        <v>0</v>
      </c>
      <c r="T12" s="105">
        <f>+[1]Totals!BS11</f>
        <v>0</v>
      </c>
      <c r="U12" s="103">
        <f>+[1]Totals!BY11</f>
        <v>0</v>
      </c>
      <c r="V12" s="103">
        <f>+[1]Totals!CE11</f>
        <v>0</v>
      </c>
      <c r="W12" s="106">
        <f t="shared" si="3"/>
        <v>0</v>
      </c>
      <c r="Y12" s="105">
        <f>+[1]Totals!CQ11</f>
        <v>0</v>
      </c>
      <c r="Z12" s="103">
        <f>+[1]Totals!CW11</f>
        <v>0</v>
      </c>
      <c r="AA12" s="103">
        <f>+[1]Totals!DC11</f>
        <v>0</v>
      </c>
      <c r="AB12" s="106">
        <f t="shared" si="4"/>
        <v>0</v>
      </c>
      <c r="AC12" s="85"/>
      <c r="AD12" s="105">
        <f>+[1]Totals!DO11</f>
        <v>0</v>
      </c>
      <c r="AE12" s="103">
        <f>+[1]Totals!DU11</f>
        <v>0</v>
      </c>
      <c r="AF12" s="103">
        <f>+[1]Totals!EA11</f>
        <v>0</v>
      </c>
      <c r="AG12" s="106">
        <f t="shared" si="5"/>
        <v>0</v>
      </c>
    </row>
    <row r="13" spans="1:35" x14ac:dyDescent="0.25">
      <c r="A13" s="1" t="s">
        <v>223</v>
      </c>
      <c r="B13" s="26"/>
      <c r="C13" s="166">
        <v>109203754</v>
      </c>
      <c r="D13" s="165"/>
      <c r="E13" s="105">
        <f>+[1]Totals!M12</f>
        <v>8955031</v>
      </c>
      <c r="F13" s="103">
        <f>+[1]Totals!N12</f>
        <v>10204385</v>
      </c>
      <c r="G13" s="103">
        <f>+[1]Totals!O12</f>
        <v>45100</v>
      </c>
      <c r="H13" s="106">
        <f t="shared" si="0"/>
        <v>19204516</v>
      </c>
      <c r="I13" s="165"/>
      <c r="J13" s="105">
        <f>+[1]Totals!V12</f>
        <v>2315900</v>
      </c>
      <c r="K13" s="103">
        <f>+[1]Totals!AB12</f>
        <v>5618250</v>
      </c>
      <c r="L13" s="103">
        <f>+[1]Totals!AH12</f>
        <v>0</v>
      </c>
      <c r="M13" s="106">
        <f t="shared" si="1"/>
        <v>7934150</v>
      </c>
      <c r="N13" s="165"/>
      <c r="O13" s="105">
        <f>+[1]Totals!AT12</f>
        <v>4104150</v>
      </c>
      <c r="P13" s="103">
        <f>+[1]Totals!AZ12</f>
        <v>8371078</v>
      </c>
      <c r="Q13" s="103">
        <f>+[1]Totals!BF12</f>
        <v>181000</v>
      </c>
      <c r="R13" s="106">
        <f t="shared" si="2"/>
        <v>12656228</v>
      </c>
      <c r="T13" s="105">
        <f>+[1]Totals!BS12</f>
        <v>639089</v>
      </c>
      <c r="U13" s="103">
        <f>+[1]Totals!BY12</f>
        <v>468490</v>
      </c>
      <c r="V13" s="103">
        <f>+[1]Totals!CE12</f>
        <v>251500</v>
      </c>
      <c r="W13" s="106">
        <f t="shared" si="3"/>
        <v>1359079</v>
      </c>
      <c r="Y13" s="105">
        <f>+[1]Totals!CQ12</f>
        <v>1294528</v>
      </c>
      <c r="Z13" s="103">
        <f>+[1]Totals!CW12</f>
        <v>2171121</v>
      </c>
      <c r="AA13" s="103">
        <f>+[1]Totals!DC12</f>
        <v>120000</v>
      </c>
      <c r="AB13" s="106">
        <f t="shared" si="4"/>
        <v>3585649</v>
      </c>
      <c r="AC13" s="85"/>
      <c r="AD13" s="105">
        <f>+[1]Totals!DO12</f>
        <v>3168701</v>
      </c>
      <c r="AE13" s="103">
        <f>+[1]Totals!DU12</f>
        <v>210990</v>
      </c>
      <c r="AF13" s="103">
        <f>+[1]Totals!EA12</f>
        <v>5530963</v>
      </c>
      <c r="AG13" s="106">
        <f t="shared" si="5"/>
        <v>8910654</v>
      </c>
    </row>
    <row r="14" spans="1:35" s="35" customFormat="1" ht="12.75" x14ac:dyDescent="0.2">
      <c r="A14" s="35" t="s">
        <v>9</v>
      </c>
      <c r="B14" s="44"/>
      <c r="C14" s="137">
        <f>SUM(C5:C13)</f>
        <v>1627908185</v>
      </c>
      <c r="D14" s="167"/>
      <c r="E14" s="112">
        <f>SUM(E5:E13)</f>
        <v>153758109</v>
      </c>
      <c r="F14" s="110">
        <f>SUM(F5:F13)</f>
        <v>43439801</v>
      </c>
      <c r="G14" s="110">
        <f>SUM(G5:G13)</f>
        <v>12012401</v>
      </c>
      <c r="H14" s="113">
        <f>SUM(H5:H13)</f>
        <v>209210311</v>
      </c>
      <c r="I14" s="167"/>
      <c r="J14" s="112">
        <f>SUM(J5:J13)</f>
        <v>92753263</v>
      </c>
      <c r="K14" s="110">
        <f>SUM(K5:K13)</f>
        <v>94009812</v>
      </c>
      <c r="L14" s="110">
        <f>SUM(L5:L13)</f>
        <v>18819331</v>
      </c>
      <c r="M14" s="113">
        <f>SUM(M5:M13)</f>
        <v>205582406</v>
      </c>
      <c r="N14" s="167"/>
      <c r="O14" s="112">
        <f>SUM(O5:O13)</f>
        <v>106402017</v>
      </c>
      <c r="P14" s="110">
        <f>SUM(P5:P13)</f>
        <v>131685470</v>
      </c>
      <c r="Q14" s="110">
        <f>SUM(Q5:Q13)</f>
        <v>21372034</v>
      </c>
      <c r="R14" s="113">
        <f>SUM(R5:R13)</f>
        <v>259459521</v>
      </c>
      <c r="T14" s="112">
        <f>SUM(T5:T13)</f>
        <v>42955054</v>
      </c>
      <c r="U14" s="110">
        <f>SUM(U5:U13)</f>
        <v>112604454</v>
      </c>
      <c r="V14" s="110">
        <f>SUM(V5:V13)</f>
        <v>39815659</v>
      </c>
      <c r="W14" s="113">
        <f>SUM(W5:W13)</f>
        <v>195375167</v>
      </c>
      <c r="Y14" s="112">
        <f>SUM(Y5:Y13)</f>
        <v>27963799</v>
      </c>
      <c r="Z14" s="110">
        <f>SUM(Z5:Z13)</f>
        <v>54655410</v>
      </c>
      <c r="AA14" s="110">
        <f>SUM(AA5:AA13)</f>
        <v>84906150</v>
      </c>
      <c r="AB14" s="113">
        <f>SUM(AB5:AB13)</f>
        <v>167525359</v>
      </c>
      <c r="AC14" s="60"/>
      <c r="AD14" s="112">
        <f>SUM(AD5:AD13)</f>
        <v>20161392</v>
      </c>
      <c r="AE14" s="110">
        <f>SUM(AE5:AE13)</f>
        <v>15977215</v>
      </c>
      <c r="AF14" s="110">
        <f>SUM(AF5:AF13)</f>
        <v>82654448</v>
      </c>
      <c r="AG14" s="113">
        <f>SUM(AG5:AG13)</f>
        <v>118793055</v>
      </c>
      <c r="AI14" s="44"/>
    </row>
    <row r="15" spans="1:35" x14ac:dyDescent="0.25">
      <c r="A15" s="35"/>
      <c r="B15" s="44"/>
      <c r="C15" s="60"/>
    </row>
    <row r="16" spans="1:35" ht="15.75" x14ac:dyDescent="0.25">
      <c r="A16" s="35"/>
      <c r="B16" s="44"/>
      <c r="C16" s="62" t="s">
        <v>10</v>
      </c>
      <c r="E16" s="219">
        <v>2020</v>
      </c>
      <c r="F16" s="219"/>
      <c r="G16" s="219"/>
      <c r="H16" s="219"/>
      <c r="I16" s="39"/>
      <c r="J16" s="219">
        <v>2021</v>
      </c>
      <c r="K16" s="219"/>
      <c r="L16" s="219"/>
      <c r="M16" s="219"/>
      <c r="N16" s="39"/>
      <c r="O16" s="219">
        <v>2022</v>
      </c>
      <c r="P16" s="219"/>
      <c r="Q16" s="219"/>
      <c r="R16" s="219"/>
      <c r="S16" s="61"/>
      <c r="T16" s="219">
        <v>2023</v>
      </c>
      <c r="U16" s="219"/>
      <c r="V16" s="219"/>
      <c r="W16" s="219"/>
      <c r="X16" s="61"/>
      <c r="Y16" s="219">
        <v>2024</v>
      </c>
      <c r="Z16" s="219"/>
      <c r="AA16" s="219"/>
      <c r="AB16" s="219"/>
      <c r="AC16" s="39"/>
      <c r="AD16" s="219" t="s">
        <v>16</v>
      </c>
      <c r="AE16" s="219"/>
      <c r="AF16" s="219"/>
      <c r="AG16" s="219"/>
    </row>
    <row r="17" spans="1:86" ht="15.75" x14ac:dyDescent="0.25">
      <c r="A17" s="61" t="s">
        <v>224</v>
      </c>
      <c r="B17" s="44"/>
      <c r="C17" s="20" t="s">
        <v>225</v>
      </c>
      <c r="E17" s="62" t="s">
        <v>18</v>
      </c>
      <c r="F17" s="62" t="s">
        <v>19</v>
      </c>
      <c r="G17" s="62" t="s">
        <v>20</v>
      </c>
      <c r="H17" s="62" t="s">
        <v>9</v>
      </c>
      <c r="I17" s="39"/>
      <c r="J17" s="62" t="s">
        <v>18</v>
      </c>
      <c r="K17" s="62" t="s">
        <v>19</v>
      </c>
      <c r="L17" s="62" t="s">
        <v>20</v>
      </c>
      <c r="M17" s="62" t="s">
        <v>9</v>
      </c>
      <c r="N17" s="39"/>
      <c r="O17" s="62" t="s">
        <v>18</v>
      </c>
      <c r="P17" s="62" t="s">
        <v>19</v>
      </c>
      <c r="Q17" s="62" t="s">
        <v>20</v>
      </c>
      <c r="R17" s="62" t="s">
        <v>9</v>
      </c>
      <c r="S17" s="61"/>
      <c r="T17" s="62" t="s">
        <v>18</v>
      </c>
      <c r="U17" s="62" t="s">
        <v>19</v>
      </c>
      <c r="V17" s="62" t="s">
        <v>20</v>
      </c>
      <c r="W17" s="62" t="s">
        <v>9</v>
      </c>
      <c r="X17" s="61"/>
      <c r="Y17" s="62" t="s">
        <v>18</v>
      </c>
      <c r="Z17" s="62" t="s">
        <v>19</v>
      </c>
      <c r="AA17" s="62" t="s">
        <v>20</v>
      </c>
      <c r="AB17" s="62" t="s">
        <v>9</v>
      </c>
      <c r="AC17" s="39"/>
      <c r="AD17" s="62" t="s">
        <v>18</v>
      </c>
      <c r="AE17" s="62" t="s">
        <v>19</v>
      </c>
      <c r="AF17" s="62" t="s">
        <v>20</v>
      </c>
      <c r="AG17" s="62" t="s">
        <v>9</v>
      </c>
    </row>
    <row r="18" spans="1:86" s="172" customFormat="1" x14ac:dyDescent="0.25">
      <c r="A18" s="168" t="s">
        <v>215</v>
      </c>
      <c r="B18" s="169"/>
      <c r="C18" s="170">
        <v>1723000</v>
      </c>
      <c r="D18" s="164"/>
      <c r="E18" s="99">
        <f>+[1]Totals!M18</f>
        <v>949400</v>
      </c>
      <c r="F18" s="97">
        <f>+[1]Totals!N18</f>
        <v>0</v>
      </c>
      <c r="G18" s="97">
        <f>+[1]Totals!O18</f>
        <v>0</v>
      </c>
      <c r="H18" s="100">
        <f>SUM(E18:G18)</f>
        <v>949400</v>
      </c>
      <c r="I18" s="164"/>
      <c r="J18" s="99">
        <f>+[1]Totals!V18</f>
        <v>0</v>
      </c>
      <c r="K18" s="97">
        <f>+[1]Totals!AB18</f>
        <v>0</v>
      </c>
      <c r="L18" s="97">
        <f>+[1]Totals!AH18</f>
        <v>0</v>
      </c>
      <c r="M18" s="100">
        <f>SUM(J18:L18)</f>
        <v>0</v>
      </c>
      <c r="N18" s="164"/>
      <c r="O18" s="99">
        <f>+[1]Totals!AT18</f>
        <v>0</v>
      </c>
      <c r="P18" s="97">
        <f>+[1]Totals!AZ18</f>
        <v>0</v>
      </c>
      <c r="Q18" s="97">
        <f>+[1]Totals!BF18</f>
        <v>0</v>
      </c>
      <c r="R18" s="100">
        <f>SUM(O18:Q18)</f>
        <v>0</v>
      </c>
      <c r="S18" s="171"/>
      <c r="T18" s="99">
        <f>+[1]Totals!BS18</f>
        <v>0</v>
      </c>
      <c r="U18" s="97">
        <f>+[1]Totals!BY18</f>
        <v>0</v>
      </c>
      <c r="V18" s="97">
        <f>+[1]Totals!CE18</f>
        <v>0</v>
      </c>
      <c r="W18" s="100">
        <f>SUM(T18:V18)</f>
        <v>0</v>
      </c>
      <c r="X18"/>
      <c r="Y18" s="99">
        <f>+[1]Totals!CQ18</f>
        <v>0</v>
      </c>
      <c r="Z18" s="97">
        <f>+[1]Totals!CW18</f>
        <v>0</v>
      </c>
      <c r="AA18" s="97">
        <f>+[1]Totals!DC18</f>
        <v>0</v>
      </c>
      <c r="AB18" s="100">
        <f>SUM(Y18:AA18)</f>
        <v>0</v>
      </c>
      <c r="AC18" s="85"/>
      <c r="AD18" s="99">
        <f>+[1]Totals!DO18</f>
        <v>0</v>
      </c>
      <c r="AE18" s="97">
        <f>+[1]Totals!DU18</f>
        <v>0</v>
      </c>
      <c r="AF18" s="97">
        <f>+[1]Totals!EA18</f>
        <v>0</v>
      </c>
      <c r="AG18" s="100">
        <f>SUM(AD18:AF18)</f>
        <v>0</v>
      </c>
      <c r="AH18"/>
      <c r="AI18" s="1"/>
      <c r="AJ18" s="1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</row>
    <row r="19" spans="1:86" s="174" customFormat="1" x14ac:dyDescent="0.25">
      <c r="A19" s="101" t="s">
        <v>216</v>
      </c>
      <c r="B19" s="173"/>
      <c r="C19" s="166">
        <v>85615335</v>
      </c>
      <c r="D19" s="165"/>
      <c r="E19" s="105">
        <f>+[1]Totals!M19</f>
        <v>7402186</v>
      </c>
      <c r="F19" s="103">
        <f>+[1]Totals!N19</f>
        <v>0</v>
      </c>
      <c r="G19" s="103">
        <f>+[1]Totals!O19</f>
        <v>0</v>
      </c>
      <c r="H19" s="106">
        <f t="shared" ref="H19:H26" si="6">SUM(E19:G19)</f>
        <v>7402186</v>
      </c>
      <c r="I19" s="165"/>
      <c r="J19" s="105">
        <f>+[1]Totals!V19</f>
        <v>8596999</v>
      </c>
      <c r="K19" s="103">
        <f>+[1]Totals!AB19</f>
        <v>0</v>
      </c>
      <c r="L19" s="103">
        <f>+[1]Totals!AH19</f>
        <v>0</v>
      </c>
      <c r="M19" s="106">
        <f t="shared" ref="M19:M26" si="7">SUM(J19:L19)</f>
        <v>8596999</v>
      </c>
      <c r="N19" s="165"/>
      <c r="O19" s="105">
        <f>+[1]Totals!AT19</f>
        <v>13782643</v>
      </c>
      <c r="P19" s="103">
        <f>+[1]Totals!AZ19</f>
        <v>0</v>
      </c>
      <c r="Q19" s="103">
        <f>+[1]Totals!BF19</f>
        <v>0</v>
      </c>
      <c r="R19" s="106">
        <f t="shared" ref="R19:R26" si="8">SUM(O19:Q19)</f>
        <v>13782643</v>
      </c>
      <c r="S19" s="107"/>
      <c r="T19" s="105">
        <f>+[1]Totals!BS19</f>
        <v>25187829</v>
      </c>
      <c r="U19" s="103">
        <f>+[1]Totals!BY19</f>
        <v>0</v>
      </c>
      <c r="V19" s="103">
        <f>+[1]Totals!CE19</f>
        <v>60000</v>
      </c>
      <c r="W19" s="106">
        <f t="shared" ref="W19:W26" si="9">SUM(T19:V19)</f>
        <v>25247829</v>
      </c>
      <c r="X19"/>
      <c r="Y19" s="105">
        <f>+[1]Totals!CQ19</f>
        <v>8732783</v>
      </c>
      <c r="Z19" s="103">
        <f>+[1]Totals!CW19</f>
        <v>0</v>
      </c>
      <c r="AA19" s="103">
        <f>+[1]Totals!DC19</f>
        <v>2085788</v>
      </c>
      <c r="AB19" s="106">
        <f t="shared" ref="AB19:AB26" si="10">SUM(Y19:AA19)</f>
        <v>10818571</v>
      </c>
      <c r="AC19" s="85"/>
      <c r="AD19" s="105">
        <f>+[1]Totals!DO19</f>
        <v>3640683</v>
      </c>
      <c r="AE19" s="103">
        <f>+[1]Totals!DU19</f>
        <v>0</v>
      </c>
      <c r="AF19" s="103">
        <f>+[1]Totals!EA19</f>
        <v>0</v>
      </c>
      <c r="AG19" s="106">
        <f t="shared" ref="AG19:AG26" si="11">SUM(AD19:AF19)</f>
        <v>3640683</v>
      </c>
      <c r="AH19"/>
      <c r="AI19" s="1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</row>
    <row r="20" spans="1:86" s="174" customFormat="1" x14ac:dyDescent="0.25">
      <c r="A20" s="107" t="s">
        <v>217</v>
      </c>
      <c r="B20" s="175"/>
      <c r="C20" s="166">
        <v>8960260</v>
      </c>
      <c r="D20" s="165"/>
      <c r="E20" s="105">
        <f>+[1]Totals!M20</f>
        <v>1295834</v>
      </c>
      <c r="F20" s="103">
        <f>+[1]Totals!N20</f>
        <v>1016700</v>
      </c>
      <c r="G20" s="103">
        <f>+[1]Totals!O20</f>
        <v>0</v>
      </c>
      <c r="H20" s="106">
        <f t="shared" si="6"/>
        <v>2312534</v>
      </c>
      <c r="I20" s="165"/>
      <c r="J20" s="105">
        <f>+[1]Totals!V20</f>
        <v>490213</v>
      </c>
      <c r="K20" s="103">
        <f>+[1]Totals!AB20</f>
        <v>2339550</v>
      </c>
      <c r="L20" s="103">
        <f>+[1]Totals!AH20</f>
        <v>0</v>
      </c>
      <c r="M20" s="106">
        <f t="shared" si="7"/>
        <v>2829763</v>
      </c>
      <c r="N20" s="165"/>
      <c r="O20" s="105">
        <f>+[1]Totals!AT20</f>
        <v>1729455</v>
      </c>
      <c r="P20" s="103">
        <f>+[1]Totals!AZ20</f>
        <v>9000</v>
      </c>
      <c r="Q20" s="103">
        <f>+[1]Totals!BF20</f>
        <v>0</v>
      </c>
      <c r="R20" s="106">
        <f t="shared" si="8"/>
        <v>1738455</v>
      </c>
      <c r="S20" s="107"/>
      <c r="T20" s="105">
        <f>+[1]Totals!BS20</f>
        <v>1990500</v>
      </c>
      <c r="U20" s="103">
        <f>+[1]Totals!BY20</f>
        <v>470464</v>
      </c>
      <c r="V20" s="103">
        <f>+[1]Totals!CE20</f>
        <v>0</v>
      </c>
      <c r="W20" s="106">
        <f t="shared" si="9"/>
        <v>2460964</v>
      </c>
      <c r="X20"/>
      <c r="Y20" s="105">
        <f>+[1]Totals!CQ20</f>
        <v>577654</v>
      </c>
      <c r="Z20" s="103">
        <f>+[1]Totals!CW20</f>
        <v>236167</v>
      </c>
      <c r="AA20" s="103">
        <f>+[1]Totals!DC20</f>
        <v>0</v>
      </c>
      <c r="AB20" s="106">
        <f t="shared" si="10"/>
        <v>813821</v>
      </c>
      <c r="AC20" s="85"/>
      <c r="AD20" s="105">
        <f>+[1]Totals!DO20</f>
        <v>48000</v>
      </c>
      <c r="AE20" s="103">
        <f>+[1]Totals!DU20</f>
        <v>0</v>
      </c>
      <c r="AF20" s="103">
        <f>+[1]Totals!EA20</f>
        <v>0</v>
      </c>
      <c r="AG20" s="106">
        <f t="shared" si="11"/>
        <v>48000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</row>
    <row r="21" spans="1:86" s="174" customFormat="1" x14ac:dyDescent="0.25">
      <c r="A21" s="107" t="s">
        <v>218</v>
      </c>
      <c r="B21" s="175"/>
      <c r="C21" s="166">
        <v>4122865</v>
      </c>
      <c r="D21" s="165"/>
      <c r="E21" s="105">
        <f>+[1]Totals!M21</f>
        <v>1421123</v>
      </c>
      <c r="F21" s="103">
        <f>+[1]Totals!N21</f>
        <v>0</v>
      </c>
      <c r="G21" s="103">
        <f>+[1]Totals!O21</f>
        <v>0</v>
      </c>
      <c r="H21" s="106">
        <f t="shared" si="6"/>
        <v>1421123</v>
      </c>
      <c r="I21" s="165"/>
      <c r="J21" s="105">
        <f>+[1]Totals!V21</f>
        <v>456000</v>
      </c>
      <c r="K21" s="103">
        <f>+[1]Totals!AB21</f>
        <v>0</v>
      </c>
      <c r="L21" s="103">
        <f>+[1]Totals!AH21</f>
        <v>0</v>
      </c>
      <c r="M21" s="106">
        <f t="shared" si="7"/>
        <v>456000</v>
      </c>
      <c r="N21" s="165"/>
      <c r="O21" s="105">
        <f>+[1]Totals!AT21</f>
        <v>440314</v>
      </c>
      <c r="P21" s="103">
        <f>+[1]Totals!AZ21</f>
        <v>0</v>
      </c>
      <c r="Q21" s="103">
        <f>+[1]Totals!BF21</f>
        <v>0</v>
      </c>
      <c r="R21" s="106">
        <f t="shared" si="8"/>
        <v>440314</v>
      </c>
      <c r="S21" s="107"/>
      <c r="T21" s="105">
        <f>+[1]Totals!BS21</f>
        <v>80300</v>
      </c>
      <c r="U21" s="103">
        <f>+[1]Totals!BY21</f>
        <v>0</v>
      </c>
      <c r="V21" s="103">
        <f>+[1]Totals!CE21</f>
        <v>0</v>
      </c>
      <c r="W21" s="106">
        <f t="shared" si="9"/>
        <v>80300</v>
      </c>
      <c r="X21"/>
      <c r="Y21" s="105">
        <f>+[1]Totals!CQ21</f>
        <v>860200</v>
      </c>
      <c r="Z21" s="103">
        <f>+[1]Totals!CW21</f>
        <v>0</v>
      </c>
      <c r="AA21" s="103">
        <f>+[1]Totals!DC21</f>
        <v>0</v>
      </c>
      <c r="AB21" s="106">
        <f t="shared" si="10"/>
        <v>860200</v>
      </c>
      <c r="AC21" s="85"/>
      <c r="AD21" s="105">
        <f>+[1]Totals!DO21</f>
        <v>190000</v>
      </c>
      <c r="AE21" s="103">
        <f>+[1]Totals!DU21</f>
        <v>0</v>
      </c>
      <c r="AF21" s="103">
        <f>+[1]Totals!EA21</f>
        <v>0</v>
      </c>
      <c r="AG21" s="106">
        <f t="shared" si="11"/>
        <v>190000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</row>
    <row r="22" spans="1:86" s="174" customFormat="1" x14ac:dyDescent="0.25">
      <c r="A22" s="107" t="s">
        <v>219</v>
      </c>
      <c r="B22" s="175"/>
      <c r="C22" s="166">
        <v>0</v>
      </c>
      <c r="D22" s="165"/>
      <c r="E22" s="105">
        <f>+[1]Totals!M22</f>
        <v>0</v>
      </c>
      <c r="F22" s="103">
        <f>+[1]Totals!N22</f>
        <v>0</v>
      </c>
      <c r="G22" s="103">
        <f>+[1]Totals!O22</f>
        <v>0</v>
      </c>
      <c r="H22" s="106">
        <f t="shared" si="6"/>
        <v>0</v>
      </c>
      <c r="I22" s="165"/>
      <c r="J22" s="105">
        <f>+[1]Totals!V22</f>
        <v>0</v>
      </c>
      <c r="K22" s="103">
        <f>+[1]Totals!AB22</f>
        <v>0</v>
      </c>
      <c r="L22" s="103">
        <f>+[1]Totals!AH22</f>
        <v>0</v>
      </c>
      <c r="M22" s="106">
        <f t="shared" si="7"/>
        <v>0</v>
      </c>
      <c r="N22" s="165"/>
      <c r="O22" s="105">
        <f>+[1]Totals!AT22</f>
        <v>0</v>
      </c>
      <c r="P22" s="103">
        <f>+[1]Totals!AZ22</f>
        <v>0</v>
      </c>
      <c r="Q22" s="103">
        <f>+[1]Totals!BF22</f>
        <v>0</v>
      </c>
      <c r="R22" s="106">
        <f t="shared" si="8"/>
        <v>0</v>
      </c>
      <c r="S22" s="107"/>
      <c r="T22" s="105">
        <f>+[1]Totals!BS22</f>
        <v>0</v>
      </c>
      <c r="U22" s="103">
        <f>+[1]Totals!BY22</f>
        <v>0</v>
      </c>
      <c r="V22" s="103">
        <f>+[1]Totals!CE22</f>
        <v>0</v>
      </c>
      <c r="W22" s="106">
        <f t="shared" si="9"/>
        <v>0</v>
      </c>
      <c r="X22"/>
      <c r="Y22" s="105">
        <f>+[1]Totals!CQ22</f>
        <v>0</v>
      </c>
      <c r="Z22" s="103">
        <f>+[1]Totals!CW22</f>
        <v>0</v>
      </c>
      <c r="AA22" s="103">
        <f>+[1]Totals!DC22</f>
        <v>0</v>
      </c>
      <c r="AB22" s="106">
        <f t="shared" si="10"/>
        <v>0</v>
      </c>
      <c r="AC22" s="85"/>
      <c r="AD22" s="105">
        <f>+[1]Totals!DO22</f>
        <v>0</v>
      </c>
      <c r="AE22" s="103">
        <f>+[1]Totals!DU22</f>
        <v>0</v>
      </c>
      <c r="AF22" s="103">
        <f>+[1]Totals!EA22</f>
        <v>0</v>
      </c>
      <c r="AG22" s="106">
        <f t="shared" si="11"/>
        <v>0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</row>
    <row r="23" spans="1:86" s="174" customFormat="1" x14ac:dyDescent="0.25">
      <c r="A23" s="107" t="s">
        <v>220</v>
      </c>
      <c r="B23" s="175"/>
      <c r="C23" s="166">
        <v>0</v>
      </c>
      <c r="D23" s="165"/>
      <c r="E23" s="105">
        <f>+[1]Totals!M23</f>
        <v>0</v>
      </c>
      <c r="F23" s="103">
        <f>+[1]Totals!N23</f>
        <v>0</v>
      </c>
      <c r="G23" s="103">
        <f>+[1]Totals!O23</f>
        <v>0</v>
      </c>
      <c r="H23" s="106">
        <f t="shared" si="6"/>
        <v>0</v>
      </c>
      <c r="I23" s="165"/>
      <c r="J23" s="105">
        <f>+[1]Totals!V23</f>
        <v>62285</v>
      </c>
      <c r="K23" s="103">
        <f>+[1]Totals!AB23</f>
        <v>0</v>
      </c>
      <c r="L23" s="103">
        <f>+[1]Totals!AH23</f>
        <v>0</v>
      </c>
      <c r="M23" s="106">
        <f t="shared" si="7"/>
        <v>62285</v>
      </c>
      <c r="N23" s="165"/>
      <c r="O23" s="105">
        <f>+[1]Totals!AT23</f>
        <v>2070313</v>
      </c>
      <c r="P23" s="103">
        <f>+[1]Totals!AZ23</f>
        <v>0</v>
      </c>
      <c r="Q23" s="103">
        <f>+[1]Totals!BF23</f>
        <v>0</v>
      </c>
      <c r="R23" s="106">
        <f t="shared" si="8"/>
        <v>2070313</v>
      </c>
      <c r="S23" s="107"/>
      <c r="T23" s="105">
        <f>+[1]Totals!BS23</f>
        <v>0</v>
      </c>
      <c r="U23" s="103">
        <f>+[1]Totals!BY23</f>
        <v>10000</v>
      </c>
      <c r="V23" s="103">
        <f>+[1]Totals!CE23</f>
        <v>0</v>
      </c>
      <c r="W23" s="106">
        <f t="shared" si="9"/>
        <v>10000</v>
      </c>
      <c r="X23"/>
      <c r="Y23" s="105">
        <f>+[1]Totals!CQ23</f>
        <v>3257250</v>
      </c>
      <c r="Z23" s="103">
        <f>+[1]Totals!CW23</f>
        <v>0</v>
      </c>
      <c r="AA23" s="103">
        <f>+[1]Totals!DC23</f>
        <v>0</v>
      </c>
      <c r="AB23" s="106">
        <f t="shared" si="10"/>
        <v>3257250</v>
      </c>
      <c r="AC23" s="85"/>
      <c r="AD23" s="105">
        <f>+[1]Totals!DO23</f>
        <v>299200</v>
      </c>
      <c r="AE23" s="103">
        <f>+[1]Totals!DU23</f>
        <v>0</v>
      </c>
      <c r="AF23" s="103">
        <f>+[1]Totals!EA23</f>
        <v>0</v>
      </c>
      <c r="AG23" s="106">
        <f t="shared" si="11"/>
        <v>299200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</row>
    <row r="24" spans="1:86" s="174" customFormat="1" x14ac:dyDescent="0.25">
      <c r="A24" s="107" t="s">
        <v>221</v>
      </c>
      <c r="B24" s="175"/>
      <c r="C24" s="166">
        <v>3140326</v>
      </c>
      <c r="D24" s="165"/>
      <c r="E24" s="105">
        <f>+[1]Totals!M24</f>
        <v>864149</v>
      </c>
      <c r="F24" s="103">
        <f>+[1]Totals!N24</f>
        <v>25150</v>
      </c>
      <c r="G24" s="103">
        <f>+[1]Totals!O24</f>
        <v>0</v>
      </c>
      <c r="H24" s="106">
        <f t="shared" si="6"/>
        <v>889299</v>
      </c>
      <c r="I24" s="165"/>
      <c r="J24" s="105">
        <f>+[1]Totals!V24</f>
        <v>458140</v>
      </c>
      <c r="K24" s="103">
        <f>+[1]Totals!AB24</f>
        <v>26250</v>
      </c>
      <c r="L24" s="103">
        <f>+[1]Totals!AH24</f>
        <v>0</v>
      </c>
      <c r="M24" s="106">
        <f t="shared" si="7"/>
        <v>484390</v>
      </c>
      <c r="N24" s="165"/>
      <c r="O24" s="105">
        <f>+[1]Totals!AT24</f>
        <v>402950</v>
      </c>
      <c r="P24" s="103">
        <f>+[1]Totals!AZ24</f>
        <v>0</v>
      </c>
      <c r="Q24" s="103">
        <f>+[1]Totals!BF24</f>
        <v>0</v>
      </c>
      <c r="R24" s="106">
        <f t="shared" si="8"/>
        <v>402950</v>
      </c>
      <c r="S24" s="107"/>
      <c r="T24" s="105">
        <f>+[1]Totals!BS24</f>
        <v>491095</v>
      </c>
      <c r="U24" s="103">
        <f>+[1]Totals!BY24</f>
        <v>160</v>
      </c>
      <c r="V24" s="103">
        <f>+[1]Totals!CE24</f>
        <v>0</v>
      </c>
      <c r="W24" s="106">
        <f t="shared" si="9"/>
        <v>491255</v>
      </c>
      <c r="X24"/>
      <c r="Y24" s="105">
        <f>+[1]Totals!CQ24</f>
        <v>465960</v>
      </c>
      <c r="Z24" s="103">
        <f>+[1]Totals!CW24</f>
        <v>141515</v>
      </c>
      <c r="AA24" s="103">
        <f>+[1]Totals!DC24</f>
        <v>0</v>
      </c>
      <c r="AB24" s="106">
        <f t="shared" si="10"/>
        <v>607475</v>
      </c>
      <c r="AC24" s="85"/>
      <c r="AD24" s="105">
        <f>+[1]Totals!DO24</f>
        <v>283904</v>
      </c>
      <c r="AE24" s="103">
        <f>+[1]Totals!DU24</f>
        <v>128850</v>
      </c>
      <c r="AF24" s="103">
        <f>+[1]Totals!EA24</f>
        <v>0</v>
      </c>
      <c r="AG24" s="106">
        <f t="shared" si="11"/>
        <v>412754</v>
      </c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</row>
    <row r="25" spans="1:86" s="174" customFormat="1" x14ac:dyDescent="0.25">
      <c r="A25" s="107" t="s">
        <v>226</v>
      </c>
      <c r="B25" s="175"/>
      <c r="C25" s="166">
        <v>0</v>
      </c>
      <c r="D25" s="165"/>
      <c r="E25" s="105">
        <f>+[1]Totals!M26</f>
        <v>0</v>
      </c>
      <c r="F25" s="103">
        <f>+[1]Totals!N26</f>
        <v>0</v>
      </c>
      <c r="G25" s="103">
        <f>+[1]Totals!O26</f>
        <v>0</v>
      </c>
      <c r="H25" s="106">
        <f t="shared" si="6"/>
        <v>0</v>
      </c>
      <c r="I25" s="165"/>
      <c r="J25" s="105">
        <f>+[1]Totals!V26</f>
        <v>0</v>
      </c>
      <c r="K25" s="103">
        <f>+[1]Totals!AB26</f>
        <v>0</v>
      </c>
      <c r="L25" s="103">
        <f>+[1]Totals!AH26</f>
        <v>0</v>
      </c>
      <c r="M25" s="106">
        <f t="shared" si="7"/>
        <v>0</v>
      </c>
      <c r="N25" s="165"/>
      <c r="O25" s="105">
        <f>+[1]Totals!AT26</f>
        <v>2200000</v>
      </c>
      <c r="P25" s="103">
        <f>+[1]Totals!AZ26</f>
        <v>0</v>
      </c>
      <c r="Q25" s="103">
        <f>+[1]Totals!BF26</f>
        <v>0</v>
      </c>
      <c r="R25" s="106">
        <f t="shared" si="8"/>
        <v>2200000</v>
      </c>
      <c r="S25" s="107"/>
      <c r="T25" s="105">
        <f>+[1]Totals!BS26</f>
        <v>0</v>
      </c>
      <c r="U25" s="103">
        <f>+[1]Totals!BY26</f>
        <v>0</v>
      </c>
      <c r="V25" s="103">
        <f>+[1]Totals!CE26</f>
        <v>0</v>
      </c>
      <c r="W25" s="106">
        <f t="shared" si="9"/>
        <v>0</v>
      </c>
      <c r="X25"/>
      <c r="Y25" s="105">
        <f>+[1]Totals!CQ26</f>
        <v>0</v>
      </c>
      <c r="Z25" s="103">
        <f>+[1]Totals!CW26</f>
        <v>0</v>
      </c>
      <c r="AA25" s="103">
        <f>+[1]Totals!DC26</f>
        <v>0</v>
      </c>
      <c r="AB25" s="106">
        <f t="shared" si="10"/>
        <v>0</v>
      </c>
      <c r="AC25" s="85"/>
      <c r="AD25" s="105">
        <f>+[1]Totals!DO26</f>
        <v>0</v>
      </c>
      <c r="AE25" s="103">
        <f>+[1]Totals!DU26</f>
        <v>0</v>
      </c>
      <c r="AF25" s="103">
        <f>+[1]Totals!EA26</f>
        <v>0</v>
      </c>
      <c r="AG25" s="106">
        <f t="shared" si="11"/>
        <v>0</v>
      </c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</row>
    <row r="26" spans="1:86" s="174" customFormat="1" x14ac:dyDescent="0.25">
      <c r="A26" s="101" t="s">
        <v>223</v>
      </c>
      <c r="B26" s="173"/>
      <c r="C26" s="166">
        <v>204275120</v>
      </c>
      <c r="D26" s="165"/>
      <c r="E26" s="105">
        <f>+[1]Totals!M27</f>
        <v>30681046</v>
      </c>
      <c r="F26" s="103">
        <f>+[1]Totals!N27</f>
        <v>435062</v>
      </c>
      <c r="G26" s="103">
        <f>+[1]Totals!O27</f>
        <v>0</v>
      </c>
      <c r="H26" s="106">
        <f t="shared" si="6"/>
        <v>31116108</v>
      </c>
      <c r="I26" s="165"/>
      <c r="J26" s="105">
        <f>+[1]Totals!V27</f>
        <v>1318377</v>
      </c>
      <c r="K26" s="103">
        <f>+[1]Totals!AB27</f>
        <v>393110</v>
      </c>
      <c r="L26" s="103">
        <f>+[1]Totals!AH27</f>
        <v>0</v>
      </c>
      <c r="M26" s="106">
        <f t="shared" si="7"/>
        <v>1711487</v>
      </c>
      <c r="N26" s="165"/>
      <c r="O26" s="105">
        <f>+[1]Totals!AT27</f>
        <v>1586631</v>
      </c>
      <c r="P26" s="103">
        <f>+[1]Totals!AZ27</f>
        <v>1030994</v>
      </c>
      <c r="Q26" s="103">
        <f>+[1]Totals!BF27</f>
        <v>12000</v>
      </c>
      <c r="R26" s="106">
        <f t="shared" si="8"/>
        <v>2629625</v>
      </c>
      <c r="S26" s="107"/>
      <c r="T26" s="105">
        <f>+[1]Totals!BS27</f>
        <v>2463181</v>
      </c>
      <c r="U26" s="103">
        <f>+[1]Totals!BY27</f>
        <v>655150</v>
      </c>
      <c r="V26" s="103">
        <f>+[1]Totals!CE27</f>
        <v>140000</v>
      </c>
      <c r="W26" s="106">
        <f t="shared" si="9"/>
        <v>3258331</v>
      </c>
      <c r="X26"/>
      <c r="Y26" s="105">
        <f>+[1]Totals!CQ27</f>
        <v>558947</v>
      </c>
      <c r="Z26" s="103">
        <f>+[1]Totals!CW27</f>
        <v>821200</v>
      </c>
      <c r="AA26" s="103">
        <f>+[1]Totals!DC27</f>
        <v>122000</v>
      </c>
      <c r="AB26" s="106">
        <f t="shared" si="10"/>
        <v>1502147</v>
      </c>
      <c r="AC26" s="85"/>
      <c r="AD26" s="105">
        <f>+[1]Totals!DO27</f>
        <v>396310</v>
      </c>
      <c r="AE26" s="103">
        <f>+[1]Totals!DU27</f>
        <v>450463</v>
      </c>
      <c r="AF26" s="103">
        <f>+[1]Totals!EA27</f>
        <v>169750</v>
      </c>
      <c r="AG26" s="106">
        <f t="shared" si="11"/>
        <v>1016523</v>
      </c>
      <c r="AH26"/>
      <c r="AI26" s="1"/>
      <c r="AJ26" s="1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</row>
    <row r="27" spans="1:86" s="179" customFormat="1" ht="12.75" x14ac:dyDescent="0.2">
      <c r="A27" s="176" t="s">
        <v>9</v>
      </c>
      <c r="B27" s="177"/>
      <c r="C27" s="137">
        <f>SUM(C18:C26)</f>
        <v>307836906</v>
      </c>
      <c r="D27" s="178"/>
      <c r="E27" s="110">
        <f>SUM(E18:E26)</f>
        <v>42613738</v>
      </c>
      <c r="F27" s="110">
        <f>SUM(F18:F26)</f>
        <v>1476912</v>
      </c>
      <c r="G27" s="110">
        <f>SUM(G18:G26)</f>
        <v>0</v>
      </c>
      <c r="H27" s="110">
        <f>SUM(H18:H26)</f>
        <v>44090650</v>
      </c>
      <c r="I27" s="177"/>
      <c r="J27" s="112">
        <f>SUM(J18:J26)</f>
        <v>11382014</v>
      </c>
      <c r="K27" s="110">
        <f>SUM(K18:K26)</f>
        <v>2758910</v>
      </c>
      <c r="L27" s="110">
        <f>SUM(L18:L26)</f>
        <v>0</v>
      </c>
      <c r="M27" s="113">
        <f>SUM(M18:M26)</f>
        <v>14140924</v>
      </c>
      <c r="N27" s="167"/>
      <c r="O27" s="112">
        <f>SUM(O18:O26)</f>
        <v>22212306</v>
      </c>
      <c r="P27" s="110">
        <f>SUM(P18:P26)</f>
        <v>1039994</v>
      </c>
      <c r="Q27" s="110">
        <f>SUM(Q18:Q26)</f>
        <v>12000</v>
      </c>
      <c r="R27" s="113">
        <f>SUM(R18:R26)</f>
        <v>23264300</v>
      </c>
      <c r="S27" s="176"/>
      <c r="T27" s="112">
        <f>SUM(T18:T26)</f>
        <v>30212905</v>
      </c>
      <c r="U27" s="110">
        <f>SUM(U18:U26)</f>
        <v>1135774</v>
      </c>
      <c r="V27" s="110">
        <f>SUM(V18:V26)</f>
        <v>200000</v>
      </c>
      <c r="W27" s="113">
        <f>SUM(W18:W26)</f>
        <v>31548679</v>
      </c>
      <c r="X27" s="35"/>
      <c r="Y27" s="112">
        <f>SUM(Y18:Y26)</f>
        <v>14452794</v>
      </c>
      <c r="Z27" s="110">
        <f>SUM(Z18:Z26)</f>
        <v>1198882</v>
      </c>
      <c r="AA27" s="110">
        <f>SUM(AA18:AA26)</f>
        <v>2207788</v>
      </c>
      <c r="AB27" s="113">
        <f>SUM(AB18:AB26)</f>
        <v>17859464</v>
      </c>
      <c r="AC27" s="60"/>
      <c r="AD27" s="112">
        <f>SUM(AD18:AD26)</f>
        <v>4858097</v>
      </c>
      <c r="AE27" s="110">
        <f>SUM(AE18:AE26)</f>
        <v>579313</v>
      </c>
      <c r="AF27" s="110">
        <f>SUM(AF18:AF26)</f>
        <v>169750</v>
      </c>
      <c r="AG27" s="113">
        <f>SUM(AG18:AG26)</f>
        <v>5607160</v>
      </c>
      <c r="AH27" s="35"/>
      <c r="AI27" s="44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</row>
    <row r="29" spans="1:86" ht="15.75" x14ac:dyDescent="0.25">
      <c r="E29" s="219">
        <v>2020</v>
      </c>
      <c r="F29" s="219"/>
      <c r="G29" s="219"/>
      <c r="H29" s="219"/>
      <c r="I29" s="39"/>
      <c r="J29" s="219">
        <v>2021</v>
      </c>
      <c r="K29" s="219"/>
      <c r="L29" s="219"/>
      <c r="M29" s="219"/>
      <c r="N29" s="39"/>
      <c r="O29" s="219">
        <v>2022</v>
      </c>
      <c r="P29" s="219"/>
      <c r="Q29" s="219"/>
      <c r="R29" s="219"/>
      <c r="S29" s="61"/>
      <c r="T29" s="219">
        <v>2023</v>
      </c>
      <c r="U29" s="219"/>
      <c r="V29" s="219"/>
      <c r="W29" s="219"/>
      <c r="X29" s="61"/>
      <c r="Y29" s="219">
        <v>2024</v>
      </c>
      <c r="Z29" s="219"/>
      <c r="AA29" s="219"/>
      <c r="AB29" s="219"/>
      <c r="AC29" s="39"/>
      <c r="AD29" s="219" t="s">
        <v>16</v>
      </c>
      <c r="AE29" s="219"/>
      <c r="AF29" s="219"/>
      <c r="AG29" s="219"/>
    </row>
    <row r="30" spans="1:86" ht="15.75" x14ac:dyDescent="0.25">
      <c r="A30" s="61" t="s">
        <v>227</v>
      </c>
      <c r="C30" s="62" t="s">
        <v>10</v>
      </c>
      <c r="E30" s="62" t="s">
        <v>18</v>
      </c>
      <c r="F30" s="62" t="s">
        <v>19</v>
      </c>
      <c r="G30" s="62" t="s">
        <v>20</v>
      </c>
      <c r="H30" s="62" t="s">
        <v>9</v>
      </c>
      <c r="I30" s="39"/>
      <c r="J30" s="62" t="s">
        <v>18</v>
      </c>
      <c r="K30" s="62" t="s">
        <v>19</v>
      </c>
      <c r="L30" s="62" t="s">
        <v>20</v>
      </c>
      <c r="M30" s="62" t="s">
        <v>9</v>
      </c>
      <c r="N30" s="39"/>
      <c r="O30" s="62" t="s">
        <v>18</v>
      </c>
      <c r="P30" s="62" t="s">
        <v>19</v>
      </c>
      <c r="Q30" s="62" t="s">
        <v>20</v>
      </c>
      <c r="R30" s="62" t="s">
        <v>9</v>
      </c>
      <c r="S30" s="61"/>
      <c r="T30" s="62" t="s">
        <v>18</v>
      </c>
      <c r="U30" s="62" t="s">
        <v>19</v>
      </c>
      <c r="V30" s="62" t="s">
        <v>20</v>
      </c>
      <c r="W30" s="62" t="s">
        <v>9</v>
      </c>
      <c r="X30" s="61"/>
      <c r="Y30" s="62" t="s">
        <v>18</v>
      </c>
      <c r="Z30" s="62" t="s">
        <v>19</v>
      </c>
      <c r="AA30" s="62" t="s">
        <v>20</v>
      </c>
      <c r="AB30" s="62" t="s">
        <v>9</v>
      </c>
      <c r="AC30" s="39"/>
      <c r="AD30" s="62" t="s">
        <v>18</v>
      </c>
      <c r="AE30" s="62" t="s">
        <v>19</v>
      </c>
      <c r="AF30" s="62" t="s">
        <v>20</v>
      </c>
      <c r="AG30" s="62" t="s">
        <v>9</v>
      </c>
    </row>
    <row r="31" spans="1:86" s="172" customFormat="1" x14ac:dyDescent="0.25">
      <c r="A31" s="168" t="s">
        <v>215</v>
      </c>
      <c r="B31" s="180"/>
      <c r="C31" s="126">
        <v>60550906</v>
      </c>
      <c r="D31" s="164"/>
      <c r="E31" s="99">
        <f t="shared" ref="E31:H39" si="12">+E5+E18</f>
        <v>19410735</v>
      </c>
      <c r="F31" s="97">
        <f t="shared" si="12"/>
        <v>898300</v>
      </c>
      <c r="G31" s="97">
        <f t="shared" si="12"/>
        <v>403840</v>
      </c>
      <c r="H31" s="100">
        <f t="shared" si="12"/>
        <v>20712875</v>
      </c>
      <c r="I31" s="164"/>
      <c r="J31" s="99">
        <f t="shared" ref="J31:M39" si="13">+J5+J18</f>
        <v>3879450</v>
      </c>
      <c r="K31" s="97">
        <f t="shared" si="13"/>
        <v>16298850</v>
      </c>
      <c r="L31" s="97">
        <f t="shared" si="13"/>
        <v>1299350</v>
      </c>
      <c r="M31" s="100">
        <f t="shared" si="13"/>
        <v>21477650</v>
      </c>
      <c r="N31" s="181"/>
      <c r="O31" s="182">
        <f t="shared" ref="O31:R39" si="14">+O5+O18</f>
        <v>3095550</v>
      </c>
      <c r="P31" s="182">
        <f t="shared" si="14"/>
        <v>31005350</v>
      </c>
      <c r="Q31" s="182">
        <f t="shared" si="14"/>
        <v>997450</v>
      </c>
      <c r="R31" s="182">
        <f t="shared" si="14"/>
        <v>35098350</v>
      </c>
      <c r="S31" s="183"/>
      <c r="T31" s="182">
        <f t="shared" ref="T31:W39" si="15">+T5+T18</f>
        <v>4047750</v>
      </c>
      <c r="U31" s="182">
        <f t="shared" si="15"/>
        <v>24548856</v>
      </c>
      <c r="V31" s="182">
        <f t="shared" si="15"/>
        <v>10323205</v>
      </c>
      <c r="W31" s="184">
        <f t="shared" si="15"/>
        <v>38919811</v>
      </c>
      <c r="X31"/>
      <c r="Y31" s="99">
        <f t="shared" ref="Y31:AB39" si="16">+Y5+Y18</f>
        <v>0</v>
      </c>
      <c r="Z31" s="97">
        <f t="shared" si="16"/>
        <v>15244475</v>
      </c>
      <c r="AA31" s="97">
        <f t="shared" si="16"/>
        <v>5938750</v>
      </c>
      <c r="AB31" s="100">
        <f t="shared" si="16"/>
        <v>21183225</v>
      </c>
      <c r="AC31" s="85"/>
      <c r="AD31" s="99">
        <f t="shared" ref="AD31:AG39" si="17">+AD5+AD18</f>
        <v>0</v>
      </c>
      <c r="AE31" s="97">
        <f t="shared" si="17"/>
        <v>3986666</v>
      </c>
      <c r="AF31" s="97">
        <f t="shared" si="17"/>
        <v>4313500</v>
      </c>
      <c r="AG31" s="100">
        <f t="shared" si="17"/>
        <v>8300166</v>
      </c>
      <c r="AH31"/>
      <c r="AI31" s="83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</row>
    <row r="32" spans="1:86" s="174" customFormat="1" x14ac:dyDescent="0.25">
      <c r="A32" s="101" t="s">
        <v>216</v>
      </c>
      <c r="B32" s="185"/>
      <c r="C32" s="128">
        <v>973348050</v>
      </c>
      <c r="D32" s="165"/>
      <c r="E32" s="105">
        <f t="shared" si="12"/>
        <v>85957771</v>
      </c>
      <c r="F32" s="103">
        <f t="shared" si="12"/>
        <v>18265411</v>
      </c>
      <c r="G32" s="103">
        <f t="shared" si="12"/>
        <v>8236461</v>
      </c>
      <c r="H32" s="106">
        <f t="shared" si="12"/>
        <v>112459643</v>
      </c>
      <c r="I32" s="165"/>
      <c r="J32" s="105">
        <f t="shared" si="13"/>
        <v>70527065</v>
      </c>
      <c r="K32" s="103">
        <f t="shared" si="13"/>
        <v>46251127</v>
      </c>
      <c r="L32" s="103">
        <f t="shared" si="13"/>
        <v>9964239</v>
      </c>
      <c r="M32" s="106">
        <f t="shared" si="13"/>
        <v>126742431</v>
      </c>
      <c r="N32" s="165"/>
      <c r="O32" s="99">
        <f t="shared" si="14"/>
        <v>63128471</v>
      </c>
      <c r="P32" s="97">
        <f t="shared" si="14"/>
        <v>68529115</v>
      </c>
      <c r="Q32" s="97">
        <f t="shared" si="14"/>
        <v>17880682</v>
      </c>
      <c r="R32" s="100">
        <f t="shared" si="14"/>
        <v>149538268</v>
      </c>
      <c r="S32" s="171"/>
      <c r="T32" s="99">
        <f t="shared" si="15"/>
        <v>51661635</v>
      </c>
      <c r="U32" s="97">
        <f t="shared" si="15"/>
        <v>55959240</v>
      </c>
      <c r="V32" s="97">
        <f t="shared" si="15"/>
        <v>21530536</v>
      </c>
      <c r="W32" s="100">
        <f t="shared" si="15"/>
        <v>129151411</v>
      </c>
      <c r="X32"/>
      <c r="Y32" s="105">
        <f t="shared" si="16"/>
        <v>24220265</v>
      </c>
      <c r="Z32" s="103">
        <f t="shared" si="16"/>
        <v>20714216</v>
      </c>
      <c r="AA32" s="103">
        <f t="shared" si="16"/>
        <v>67831752</v>
      </c>
      <c r="AB32" s="106">
        <f t="shared" si="16"/>
        <v>112766233</v>
      </c>
      <c r="AC32" s="85"/>
      <c r="AD32" s="105">
        <f t="shared" si="17"/>
        <v>8615765</v>
      </c>
      <c r="AE32" s="103">
        <f t="shared" si="17"/>
        <v>10797218</v>
      </c>
      <c r="AF32" s="103">
        <f t="shared" si="17"/>
        <v>64502866</v>
      </c>
      <c r="AG32" s="106">
        <f t="shared" si="17"/>
        <v>83915849</v>
      </c>
      <c r="AH32"/>
      <c r="AI32" s="83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</row>
    <row r="33" spans="1:86" s="174" customFormat="1" x14ac:dyDescent="0.25">
      <c r="A33" s="107" t="s">
        <v>217</v>
      </c>
      <c r="B33" s="185"/>
      <c r="C33" s="128">
        <v>140205623</v>
      </c>
      <c r="D33" s="165"/>
      <c r="E33" s="105">
        <f t="shared" si="12"/>
        <v>19458376</v>
      </c>
      <c r="F33" s="103">
        <f t="shared" si="12"/>
        <v>1507957</v>
      </c>
      <c r="G33" s="103">
        <f t="shared" si="12"/>
        <v>0</v>
      </c>
      <c r="H33" s="106">
        <f t="shared" si="12"/>
        <v>20966333</v>
      </c>
      <c r="I33" s="165"/>
      <c r="J33" s="105">
        <f t="shared" si="13"/>
        <v>11868604</v>
      </c>
      <c r="K33" s="103">
        <f t="shared" si="13"/>
        <v>4836148</v>
      </c>
      <c r="L33" s="103">
        <f t="shared" si="13"/>
        <v>2706017</v>
      </c>
      <c r="M33" s="106">
        <f t="shared" si="13"/>
        <v>19410769</v>
      </c>
      <c r="N33" s="165"/>
      <c r="O33" s="105">
        <f t="shared" si="14"/>
        <v>34948922</v>
      </c>
      <c r="P33" s="103">
        <f t="shared" si="14"/>
        <v>2521154</v>
      </c>
      <c r="Q33" s="103">
        <f t="shared" si="14"/>
        <v>505671</v>
      </c>
      <c r="R33" s="106">
        <f t="shared" si="14"/>
        <v>37975747</v>
      </c>
      <c r="S33" s="107"/>
      <c r="T33" s="105">
        <f t="shared" si="15"/>
        <v>8147430</v>
      </c>
      <c r="U33" s="103">
        <f t="shared" si="15"/>
        <v>5506444</v>
      </c>
      <c r="V33" s="103">
        <f t="shared" si="15"/>
        <v>200000</v>
      </c>
      <c r="W33" s="106">
        <f t="shared" si="15"/>
        <v>13853874</v>
      </c>
      <c r="X33"/>
      <c r="Y33" s="105">
        <f t="shared" si="16"/>
        <v>6063921</v>
      </c>
      <c r="Z33" s="103">
        <f t="shared" si="16"/>
        <v>306129</v>
      </c>
      <c r="AA33" s="103">
        <f t="shared" si="16"/>
        <v>2732536</v>
      </c>
      <c r="AB33" s="106">
        <f t="shared" si="16"/>
        <v>9102586</v>
      </c>
      <c r="AC33" s="85"/>
      <c r="AD33" s="105">
        <f t="shared" si="17"/>
        <v>8955115</v>
      </c>
      <c r="AE33" s="103">
        <f t="shared" si="17"/>
        <v>0</v>
      </c>
      <c r="AF33" s="103">
        <f t="shared" si="17"/>
        <v>3691214</v>
      </c>
      <c r="AG33" s="106">
        <f t="shared" si="17"/>
        <v>12646329</v>
      </c>
      <c r="AH33"/>
      <c r="AI33" s="8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</row>
    <row r="34" spans="1:86" s="174" customFormat="1" x14ac:dyDescent="0.25">
      <c r="A34" s="107" t="s">
        <v>218</v>
      </c>
      <c r="B34" s="185"/>
      <c r="C34" s="128">
        <v>339095079</v>
      </c>
      <c r="D34" s="165"/>
      <c r="E34" s="105">
        <f t="shared" si="12"/>
        <v>27109672</v>
      </c>
      <c r="F34" s="103">
        <f t="shared" si="12"/>
        <v>13485698</v>
      </c>
      <c r="G34" s="103">
        <f t="shared" si="12"/>
        <v>3327000</v>
      </c>
      <c r="H34" s="106">
        <f t="shared" si="12"/>
        <v>43922370</v>
      </c>
      <c r="I34" s="165"/>
      <c r="J34" s="105">
        <f t="shared" si="13"/>
        <v>12216696</v>
      </c>
      <c r="K34" s="103">
        <f t="shared" si="13"/>
        <v>21776837</v>
      </c>
      <c r="L34" s="103">
        <f t="shared" si="13"/>
        <v>4849725</v>
      </c>
      <c r="M34" s="106">
        <f t="shared" si="13"/>
        <v>38843258</v>
      </c>
      <c r="N34" s="165"/>
      <c r="O34" s="105">
        <f t="shared" si="14"/>
        <v>15115146</v>
      </c>
      <c r="P34" s="103">
        <f t="shared" si="14"/>
        <v>21069059</v>
      </c>
      <c r="Q34" s="103">
        <f t="shared" si="14"/>
        <v>1807231</v>
      </c>
      <c r="R34" s="106">
        <f t="shared" si="14"/>
        <v>37991436</v>
      </c>
      <c r="S34" s="186"/>
      <c r="T34" s="105">
        <f t="shared" si="15"/>
        <v>3425378</v>
      </c>
      <c r="U34" s="103">
        <f t="shared" si="15"/>
        <v>26237738</v>
      </c>
      <c r="V34" s="103">
        <f t="shared" si="15"/>
        <v>7570418</v>
      </c>
      <c r="W34" s="106">
        <f t="shared" si="15"/>
        <v>37233534</v>
      </c>
      <c r="X34"/>
      <c r="Y34" s="105">
        <f t="shared" si="16"/>
        <v>5452515</v>
      </c>
      <c r="Z34" s="103">
        <f t="shared" si="16"/>
        <v>13976286</v>
      </c>
      <c r="AA34" s="103">
        <f t="shared" si="16"/>
        <v>10368900</v>
      </c>
      <c r="AB34" s="106">
        <f t="shared" si="16"/>
        <v>29797701</v>
      </c>
      <c r="AC34" s="85"/>
      <c r="AD34" s="105">
        <f t="shared" si="17"/>
        <v>430000</v>
      </c>
      <c r="AE34" s="103">
        <f t="shared" si="17"/>
        <v>0</v>
      </c>
      <c r="AF34" s="103">
        <f t="shared" si="17"/>
        <v>4180444</v>
      </c>
      <c r="AG34" s="106">
        <f t="shared" si="17"/>
        <v>4610444</v>
      </c>
      <c r="AH34"/>
      <c r="AI34" s="83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</row>
    <row r="35" spans="1:86" s="174" customFormat="1" x14ac:dyDescent="0.25">
      <c r="A35" s="107" t="s">
        <v>219</v>
      </c>
      <c r="B35" s="185"/>
      <c r="C35" s="128">
        <v>18568276</v>
      </c>
      <c r="D35" s="165"/>
      <c r="E35" s="105">
        <f t="shared" si="12"/>
        <v>0</v>
      </c>
      <c r="F35" s="103">
        <f t="shared" si="12"/>
        <v>0</v>
      </c>
      <c r="G35" s="103">
        <f t="shared" si="12"/>
        <v>0</v>
      </c>
      <c r="H35" s="106">
        <f t="shared" si="12"/>
        <v>0</v>
      </c>
      <c r="I35" s="165"/>
      <c r="J35" s="105">
        <f t="shared" si="13"/>
        <v>0</v>
      </c>
      <c r="K35" s="103">
        <f t="shared" si="13"/>
        <v>0</v>
      </c>
      <c r="L35" s="103">
        <f t="shared" si="13"/>
        <v>0</v>
      </c>
      <c r="M35" s="106">
        <f t="shared" si="13"/>
        <v>0</v>
      </c>
      <c r="N35" s="165"/>
      <c r="O35" s="105">
        <f t="shared" si="14"/>
        <v>0</v>
      </c>
      <c r="P35" s="103">
        <f t="shared" si="14"/>
        <v>0</v>
      </c>
      <c r="Q35" s="103">
        <f t="shared" si="14"/>
        <v>0</v>
      </c>
      <c r="R35" s="106">
        <f t="shared" si="14"/>
        <v>0</v>
      </c>
      <c r="S35" s="107"/>
      <c r="T35" s="105">
        <f t="shared" si="15"/>
        <v>0</v>
      </c>
      <c r="U35" s="103">
        <f t="shared" si="15"/>
        <v>0</v>
      </c>
      <c r="V35" s="103">
        <f t="shared" si="15"/>
        <v>0</v>
      </c>
      <c r="W35" s="106">
        <f t="shared" si="15"/>
        <v>0</v>
      </c>
      <c r="X35"/>
      <c r="Y35" s="105">
        <f t="shared" si="16"/>
        <v>0</v>
      </c>
      <c r="Z35" s="103">
        <f t="shared" si="16"/>
        <v>0</v>
      </c>
      <c r="AA35" s="103">
        <f t="shared" si="16"/>
        <v>0</v>
      </c>
      <c r="AB35" s="106">
        <f t="shared" si="16"/>
        <v>0</v>
      </c>
      <c r="AC35" s="85"/>
      <c r="AD35" s="105">
        <f t="shared" si="17"/>
        <v>0</v>
      </c>
      <c r="AE35" s="103">
        <f t="shared" si="17"/>
        <v>0</v>
      </c>
      <c r="AF35" s="103">
        <f t="shared" si="17"/>
        <v>0</v>
      </c>
      <c r="AG35" s="106">
        <f t="shared" si="17"/>
        <v>0</v>
      </c>
      <c r="AH35"/>
      <c r="AI35" s="83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</row>
    <row r="36" spans="1:86" s="174" customFormat="1" x14ac:dyDescent="0.25">
      <c r="A36" s="107" t="s">
        <v>220</v>
      </c>
      <c r="B36" s="185"/>
      <c r="C36" s="128">
        <v>39727600</v>
      </c>
      <c r="D36" s="165"/>
      <c r="E36" s="105">
        <f t="shared" si="12"/>
        <v>0</v>
      </c>
      <c r="F36" s="103">
        <f t="shared" si="12"/>
        <v>0</v>
      </c>
      <c r="G36" s="103">
        <f t="shared" si="12"/>
        <v>0</v>
      </c>
      <c r="H36" s="106">
        <f t="shared" si="12"/>
        <v>0</v>
      </c>
      <c r="I36" s="165"/>
      <c r="J36" s="105">
        <f t="shared" si="13"/>
        <v>462285</v>
      </c>
      <c r="K36" s="103">
        <f t="shared" si="13"/>
        <v>0</v>
      </c>
      <c r="L36" s="103">
        <f t="shared" si="13"/>
        <v>0</v>
      </c>
      <c r="M36" s="106">
        <f t="shared" si="13"/>
        <v>462285</v>
      </c>
      <c r="N36" s="165"/>
      <c r="O36" s="105">
        <f t="shared" si="14"/>
        <v>2070313</v>
      </c>
      <c r="P36" s="103">
        <f t="shared" si="14"/>
        <v>0</v>
      </c>
      <c r="Q36" s="103">
        <f t="shared" si="14"/>
        <v>0</v>
      </c>
      <c r="R36" s="106">
        <f t="shared" si="14"/>
        <v>2070313</v>
      </c>
      <c r="S36" s="107"/>
      <c r="T36" s="105">
        <f t="shared" si="15"/>
        <v>1546301</v>
      </c>
      <c r="U36" s="103">
        <f t="shared" si="15"/>
        <v>10000</v>
      </c>
      <c r="V36" s="103">
        <f t="shared" si="15"/>
        <v>0</v>
      </c>
      <c r="W36" s="106">
        <f t="shared" si="15"/>
        <v>1556301</v>
      </c>
      <c r="X36"/>
      <c r="Y36" s="105">
        <f t="shared" si="16"/>
        <v>3374450</v>
      </c>
      <c r="Z36" s="103">
        <f t="shared" si="16"/>
        <v>2059715</v>
      </c>
      <c r="AA36" s="103">
        <f t="shared" si="16"/>
        <v>0</v>
      </c>
      <c r="AB36" s="106">
        <f t="shared" si="16"/>
        <v>5434165</v>
      </c>
      <c r="AC36" s="85"/>
      <c r="AD36" s="105">
        <f t="shared" si="17"/>
        <v>433476</v>
      </c>
      <c r="AE36" s="103">
        <f t="shared" si="17"/>
        <v>0</v>
      </c>
      <c r="AF36" s="103">
        <f t="shared" si="17"/>
        <v>0</v>
      </c>
      <c r="AG36" s="106">
        <f t="shared" si="17"/>
        <v>433476</v>
      </c>
      <c r="AH36"/>
      <c r="AI36" s="83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</row>
    <row r="37" spans="1:86" s="174" customFormat="1" x14ac:dyDescent="0.25">
      <c r="A37" s="107" t="s">
        <v>221</v>
      </c>
      <c r="B37" s="185"/>
      <c r="C37" s="128">
        <v>5120429</v>
      </c>
      <c r="D37" s="165"/>
      <c r="E37" s="105">
        <f t="shared" si="12"/>
        <v>4799216</v>
      </c>
      <c r="F37" s="103">
        <f t="shared" si="12"/>
        <v>119900</v>
      </c>
      <c r="G37" s="103">
        <f t="shared" si="12"/>
        <v>0</v>
      </c>
      <c r="H37" s="106">
        <f t="shared" si="12"/>
        <v>4919116</v>
      </c>
      <c r="I37" s="165"/>
      <c r="J37" s="105">
        <f t="shared" si="13"/>
        <v>1546900</v>
      </c>
      <c r="K37" s="103">
        <f t="shared" si="13"/>
        <v>1594400</v>
      </c>
      <c r="L37" s="103">
        <f t="shared" si="13"/>
        <v>0</v>
      </c>
      <c r="M37" s="106">
        <f t="shared" si="13"/>
        <v>3141300</v>
      </c>
      <c r="N37" s="165"/>
      <c r="O37" s="105">
        <f t="shared" si="14"/>
        <v>2365140</v>
      </c>
      <c r="P37" s="103">
        <f t="shared" si="14"/>
        <v>198714</v>
      </c>
      <c r="Q37" s="103">
        <f t="shared" si="14"/>
        <v>0</v>
      </c>
      <c r="R37" s="106">
        <f t="shared" si="14"/>
        <v>2563854</v>
      </c>
      <c r="S37" s="107"/>
      <c r="T37" s="105">
        <f t="shared" si="15"/>
        <v>1237195</v>
      </c>
      <c r="U37" s="103">
        <f t="shared" si="15"/>
        <v>354310</v>
      </c>
      <c r="V37" s="103">
        <f t="shared" si="15"/>
        <v>0</v>
      </c>
      <c r="W37" s="106">
        <f t="shared" si="15"/>
        <v>1591505</v>
      </c>
      <c r="X37"/>
      <c r="Y37" s="105">
        <f t="shared" si="16"/>
        <v>1451967</v>
      </c>
      <c r="Z37" s="103">
        <f t="shared" si="16"/>
        <v>561150</v>
      </c>
      <c r="AA37" s="103">
        <f t="shared" si="16"/>
        <v>0</v>
      </c>
      <c r="AB37" s="106">
        <f t="shared" si="16"/>
        <v>2013117</v>
      </c>
      <c r="AC37" s="85"/>
      <c r="AD37" s="105">
        <f t="shared" si="17"/>
        <v>3020122</v>
      </c>
      <c r="AE37" s="103">
        <f t="shared" si="17"/>
        <v>1111191</v>
      </c>
      <c r="AF37" s="103">
        <f t="shared" si="17"/>
        <v>435461</v>
      </c>
      <c r="AG37" s="106">
        <f t="shared" si="17"/>
        <v>4566774</v>
      </c>
      <c r="AH37"/>
      <c r="AI37" s="83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</row>
    <row r="38" spans="1:86" s="174" customFormat="1" x14ac:dyDescent="0.25">
      <c r="A38" s="107" t="s">
        <v>226</v>
      </c>
      <c r="B38" s="185"/>
      <c r="C38" s="128">
        <v>45650254</v>
      </c>
      <c r="D38" s="165"/>
      <c r="E38" s="105">
        <f t="shared" si="12"/>
        <v>0</v>
      </c>
      <c r="F38" s="103">
        <f t="shared" si="12"/>
        <v>0</v>
      </c>
      <c r="G38" s="103">
        <f t="shared" si="12"/>
        <v>0</v>
      </c>
      <c r="H38" s="106">
        <f t="shared" si="12"/>
        <v>0</v>
      </c>
      <c r="I38" s="165"/>
      <c r="J38" s="105">
        <f t="shared" si="13"/>
        <v>0</v>
      </c>
      <c r="K38" s="103">
        <f t="shared" si="13"/>
        <v>0</v>
      </c>
      <c r="L38" s="103">
        <f t="shared" si="13"/>
        <v>0</v>
      </c>
      <c r="M38" s="106">
        <f t="shared" si="13"/>
        <v>0</v>
      </c>
      <c r="N38" s="165"/>
      <c r="O38" s="105">
        <f t="shared" si="14"/>
        <v>2200000</v>
      </c>
      <c r="P38" s="103">
        <f t="shared" si="14"/>
        <v>0</v>
      </c>
      <c r="Q38" s="103">
        <f t="shared" si="14"/>
        <v>0</v>
      </c>
      <c r="R38" s="106">
        <f t="shared" si="14"/>
        <v>2200000</v>
      </c>
      <c r="S38" s="107"/>
      <c r="T38" s="105">
        <f t="shared" si="15"/>
        <v>0</v>
      </c>
      <c r="U38" s="103">
        <f t="shared" si="15"/>
        <v>0</v>
      </c>
      <c r="V38" s="103">
        <f t="shared" si="15"/>
        <v>0</v>
      </c>
      <c r="W38" s="106">
        <f t="shared" si="15"/>
        <v>0</v>
      </c>
      <c r="X38"/>
      <c r="Y38" s="105">
        <f t="shared" si="16"/>
        <v>0</v>
      </c>
      <c r="Z38" s="103">
        <f t="shared" si="16"/>
        <v>0</v>
      </c>
      <c r="AA38" s="103">
        <f t="shared" si="16"/>
        <v>0</v>
      </c>
      <c r="AB38" s="106">
        <f t="shared" si="16"/>
        <v>0</v>
      </c>
      <c r="AC38" s="85"/>
      <c r="AD38" s="105">
        <f t="shared" si="17"/>
        <v>0</v>
      </c>
      <c r="AE38" s="103">
        <f t="shared" si="17"/>
        <v>0</v>
      </c>
      <c r="AF38" s="103">
        <f t="shared" si="17"/>
        <v>0</v>
      </c>
      <c r="AG38" s="106">
        <f t="shared" si="17"/>
        <v>0</v>
      </c>
      <c r="AH38"/>
      <c r="AI38" s="26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</row>
    <row r="39" spans="1:86" s="174" customFormat="1" x14ac:dyDescent="0.25">
      <c r="A39" s="101" t="s">
        <v>223</v>
      </c>
      <c r="B39" s="185"/>
      <c r="C39" s="128">
        <v>313478874</v>
      </c>
      <c r="D39" s="165"/>
      <c r="E39" s="105">
        <f t="shared" si="12"/>
        <v>39636077</v>
      </c>
      <c r="F39" s="103">
        <f t="shared" si="12"/>
        <v>10639447</v>
      </c>
      <c r="G39" s="103">
        <f t="shared" si="12"/>
        <v>45100</v>
      </c>
      <c r="H39" s="106">
        <f t="shared" si="12"/>
        <v>50320624</v>
      </c>
      <c r="I39" s="165"/>
      <c r="J39" s="105">
        <f t="shared" si="13"/>
        <v>3634277</v>
      </c>
      <c r="K39" s="103">
        <f t="shared" si="13"/>
        <v>6011360</v>
      </c>
      <c r="L39" s="103">
        <f t="shared" si="13"/>
        <v>0</v>
      </c>
      <c r="M39" s="106">
        <f t="shared" si="13"/>
        <v>9645637</v>
      </c>
      <c r="N39" s="165"/>
      <c r="O39" s="105">
        <f t="shared" si="14"/>
        <v>5690781</v>
      </c>
      <c r="P39" s="103">
        <f t="shared" si="14"/>
        <v>9402072</v>
      </c>
      <c r="Q39" s="103">
        <f t="shared" si="14"/>
        <v>193000</v>
      </c>
      <c r="R39" s="106">
        <f t="shared" si="14"/>
        <v>15285853</v>
      </c>
      <c r="S39" s="107"/>
      <c r="T39" s="105">
        <f t="shared" si="15"/>
        <v>3102270</v>
      </c>
      <c r="U39" s="103">
        <f t="shared" si="15"/>
        <v>1123640</v>
      </c>
      <c r="V39" s="103">
        <f t="shared" si="15"/>
        <v>391500</v>
      </c>
      <c r="W39" s="106">
        <f t="shared" si="15"/>
        <v>4617410</v>
      </c>
      <c r="X39"/>
      <c r="Y39" s="187">
        <f t="shared" si="16"/>
        <v>1853475</v>
      </c>
      <c r="Z39" s="188">
        <f t="shared" si="16"/>
        <v>2992321</v>
      </c>
      <c r="AA39" s="188">
        <f t="shared" si="16"/>
        <v>242000</v>
      </c>
      <c r="AB39" s="189">
        <f t="shared" si="16"/>
        <v>5087796</v>
      </c>
      <c r="AC39" s="85"/>
      <c r="AD39" s="187">
        <f t="shared" si="17"/>
        <v>3565011</v>
      </c>
      <c r="AE39" s="188">
        <f t="shared" si="17"/>
        <v>661453</v>
      </c>
      <c r="AF39" s="188">
        <f t="shared" si="17"/>
        <v>5700713</v>
      </c>
      <c r="AG39" s="189">
        <f t="shared" si="17"/>
        <v>9927177</v>
      </c>
      <c r="AH39"/>
      <c r="AI39" s="83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</row>
    <row r="40" spans="1:86" s="179" customFormat="1" ht="12.75" x14ac:dyDescent="0.2">
      <c r="A40" s="176" t="s">
        <v>9</v>
      </c>
      <c r="B40" s="190"/>
      <c r="C40" s="191">
        <v>1935745091</v>
      </c>
      <c r="D40" s="167"/>
      <c r="E40" s="112">
        <f>SUM(E31:E39)</f>
        <v>196371847</v>
      </c>
      <c r="F40" s="110">
        <f>SUM(F31:F39)</f>
        <v>44916713</v>
      </c>
      <c r="G40" s="110">
        <f>SUM(G31:G39)</f>
        <v>12012401</v>
      </c>
      <c r="H40" s="113">
        <f>SUM(H31:H39)</f>
        <v>253300961</v>
      </c>
      <c r="I40" s="167"/>
      <c r="J40" s="112">
        <f>SUM(J31:J39)</f>
        <v>104135277</v>
      </c>
      <c r="K40" s="110">
        <f>SUM(K31:K39)</f>
        <v>96768722</v>
      </c>
      <c r="L40" s="110">
        <f>SUM(L31:L39)</f>
        <v>18819331</v>
      </c>
      <c r="M40" s="113">
        <f>SUM(M31:M39)</f>
        <v>219723330</v>
      </c>
      <c r="N40" s="167"/>
      <c r="O40" s="112">
        <f>SUM(O31:O39)</f>
        <v>128614323</v>
      </c>
      <c r="P40" s="110">
        <f>SUM(P31:P39)</f>
        <v>132725464</v>
      </c>
      <c r="Q40" s="110">
        <f>SUM(Q31:Q39)</f>
        <v>21384034</v>
      </c>
      <c r="R40" s="113">
        <f>SUM(R31:R39)</f>
        <v>282723821</v>
      </c>
      <c r="S40" s="176"/>
      <c r="T40" s="112">
        <f>SUM(T31:T39)</f>
        <v>73167959</v>
      </c>
      <c r="U40" s="110">
        <f>SUM(U31:U39)</f>
        <v>113740228</v>
      </c>
      <c r="V40" s="110">
        <f>SUM(V31:V39)</f>
        <v>40015659</v>
      </c>
      <c r="W40" s="113">
        <f>SUM(W31:W39)</f>
        <v>226923846</v>
      </c>
      <c r="X40" s="35"/>
      <c r="Y40" s="192">
        <f>SUM(Y31:Y39)</f>
        <v>42416593</v>
      </c>
      <c r="Z40" s="193">
        <f>SUM(Z31:Z39)</f>
        <v>55854292</v>
      </c>
      <c r="AA40" s="193">
        <f>SUM(AA31:AA39)</f>
        <v>87113938</v>
      </c>
      <c r="AB40" s="194">
        <f>SUM(AB31:AB39)</f>
        <v>185384823</v>
      </c>
      <c r="AC40" s="60"/>
      <c r="AD40" s="192">
        <f>SUM(AD31:AD39)</f>
        <v>25019489</v>
      </c>
      <c r="AE40" s="193">
        <f>SUM(AE31:AE39)</f>
        <v>16556528</v>
      </c>
      <c r="AF40" s="193">
        <f>SUM(AF31:AF39)</f>
        <v>82824198</v>
      </c>
      <c r="AG40" s="194">
        <f>SUM(AG31:AG39)</f>
        <v>124400215</v>
      </c>
      <c r="AH40" s="35"/>
      <c r="AI40" s="60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</row>
    <row r="41" spans="1:86" x14ac:dyDescent="0.25">
      <c r="AI41" s="60"/>
    </row>
    <row r="42" spans="1:86" x14ac:dyDescent="0.25">
      <c r="AI42" s="60"/>
    </row>
    <row r="44" spans="1:86" ht="18" x14ac:dyDescent="0.25">
      <c r="Y44" s="245" t="s">
        <v>228</v>
      </c>
      <c r="Z44" s="246"/>
      <c r="AA44" s="246"/>
      <c r="AB44" s="247"/>
      <c r="AC44" s="14"/>
      <c r="AD44" s="245" t="s">
        <v>228</v>
      </c>
      <c r="AE44" s="246"/>
      <c r="AF44" s="246"/>
      <c r="AG44" s="247"/>
    </row>
    <row r="45" spans="1:86" ht="15.75" x14ac:dyDescent="0.25">
      <c r="Y45" s="219">
        <v>2024</v>
      </c>
      <c r="Z45" s="219"/>
      <c r="AA45" s="219"/>
      <c r="AB45" s="219"/>
      <c r="AC45" s="39"/>
      <c r="AD45" s="219" t="s">
        <v>16</v>
      </c>
      <c r="AE45" s="219"/>
      <c r="AF45" s="219"/>
      <c r="AG45" s="219"/>
    </row>
    <row r="46" spans="1:86" ht="15.75" x14ac:dyDescent="0.25">
      <c r="W46" s="159" t="s">
        <v>95</v>
      </c>
      <c r="Y46" s="62" t="s">
        <v>18</v>
      </c>
      <c r="Z46" s="62" t="s">
        <v>19</v>
      </c>
      <c r="AA46" s="62" t="s">
        <v>20</v>
      </c>
      <c r="AB46" s="62" t="s">
        <v>9</v>
      </c>
      <c r="AC46" s="39"/>
      <c r="AD46" s="62" t="s">
        <v>18</v>
      </c>
      <c r="AE46" s="62" t="s">
        <v>19</v>
      </c>
      <c r="AF46" s="62" t="s">
        <v>20</v>
      </c>
      <c r="AG46" s="62" t="s">
        <v>9</v>
      </c>
    </row>
    <row r="47" spans="1:86" s="35" customFormat="1" x14ac:dyDescent="0.25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T47" s="44"/>
      <c r="U47" s="44"/>
      <c r="V47" s="44"/>
      <c r="W47" s="195" t="s">
        <v>229</v>
      </c>
      <c r="X47"/>
      <c r="Y47" s="105">
        <v>235200</v>
      </c>
      <c r="Z47" s="103"/>
      <c r="AA47" s="103"/>
      <c r="AB47" s="106">
        <f>SUM(Y47:AA47)</f>
        <v>235200</v>
      </c>
      <c r="AC47" s="85"/>
      <c r="AD47" s="105">
        <v>198200</v>
      </c>
      <c r="AE47" s="103"/>
      <c r="AF47" s="103"/>
      <c r="AG47" s="106">
        <f>SUM(AD47:AF47)</f>
        <v>198200</v>
      </c>
      <c r="AI47" s="44"/>
    </row>
    <row r="48" spans="1:86" x14ac:dyDescent="0.25">
      <c r="W48" s="195" t="s">
        <v>230</v>
      </c>
      <c r="Y48" s="105">
        <v>22000</v>
      </c>
      <c r="Z48" s="103"/>
      <c r="AA48" s="103"/>
      <c r="AB48" s="106">
        <f>SUM(Y48:AA48)</f>
        <v>22000</v>
      </c>
      <c r="AC48" s="85"/>
      <c r="AD48" s="105"/>
      <c r="AE48" s="103"/>
      <c r="AF48" s="103"/>
      <c r="AG48" s="106">
        <f>SUM(AD48:AF48)</f>
        <v>0</v>
      </c>
    </row>
    <row r="49" spans="3:35" x14ac:dyDescent="0.25">
      <c r="W49" s="195" t="s">
        <v>231</v>
      </c>
      <c r="Y49" s="105">
        <v>94500</v>
      </c>
      <c r="Z49" s="103"/>
      <c r="AA49" s="103"/>
      <c r="AB49" s="106">
        <f>SUM(Y49:AA49)</f>
        <v>94500</v>
      </c>
      <c r="AC49" s="85"/>
      <c r="AD49" s="143"/>
      <c r="AE49" s="103"/>
      <c r="AF49" s="103"/>
      <c r="AG49" s="106">
        <f>SUM(AD49:AF49)</f>
        <v>0</v>
      </c>
    </row>
    <row r="50" spans="3:35" x14ac:dyDescent="0.25">
      <c r="W50" s="195" t="s">
        <v>232</v>
      </c>
      <c r="Y50" s="105"/>
      <c r="Z50" s="103">
        <v>1442271</v>
      </c>
      <c r="AA50" s="103"/>
      <c r="AB50" s="106"/>
      <c r="AC50" s="85"/>
      <c r="AD50" s="105">
        <v>2743751</v>
      </c>
      <c r="AE50" s="103"/>
      <c r="AF50" s="103">
        <v>1767413</v>
      </c>
      <c r="AG50" s="106">
        <f>SUM(AD50:AF50)</f>
        <v>4511164</v>
      </c>
    </row>
    <row r="51" spans="3:35" x14ac:dyDescent="0.25">
      <c r="W51" s="196" t="s">
        <v>233</v>
      </c>
      <c r="Y51" s="105"/>
      <c r="Z51" s="103"/>
      <c r="AA51" s="103"/>
      <c r="AB51" s="106"/>
      <c r="AC51" s="85"/>
      <c r="AD51" s="105"/>
      <c r="AE51" s="103">
        <v>10000</v>
      </c>
      <c r="AF51" s="103"/>
      <c r="AG51" s="106"/>
    </row>
    <row r="52" spans="3:35" x14ac:dyDescent="0.25">
      <c r="W52" s="196" t="s">
        <v>234</v>
      </c>
      <c r="Y52" s="105"/>
      <c r="Z52" s="103"/>
      <c r="AA52" s="103"/>
      <c r="AB52" s="106"/>
      <c r="AC52" s="85"/>
      <c r="AD52" s="105">
        <v>1550</v>
      </c>
      <c r="AE52" s="103"/>
      <c r="AF52" s="103"/>
      <c r="AG52" s="106"/>
    </row>
    <row r="53" spans="3:35" x14ac:dyDescent="0.25">
      <c r="W53" s="196" t="s">
        <v>235</v>
      </c>
      <c r="Y53" s="105">
        <v>942828</v>
      </c>
      <c r="Z53" s="103">
        <v>728850</v>
      </c>
      <c r="AA53" s="103">
        <v>120000</v>
      </c>
      <c r="AB53" s="106">
        <f>SUM(Y53:AA53)</f>
        <v>1791678</v>
      </c>
      <c r="AC53" s="85"/>
      <c r="AD53" s="105">
        <v>225200</v>
      </c>
      <c r="AE53" s="103">
        <v>200990</v>
      </c>
      <c r="AF53" s="103">
        <v>3763550</v>
      </c>
      <c r="AG53" s="106">
        <f>SUM(AD53:AF53)</f>
        <v>4189740</v>
      </c>
    </row>
    <row r="54" spans="3:35" x14ac:dyDescent="0.25">
      <c r="W54" s="197" t="s">
        <v>9</v>
      </c>
      <c r="X54" s="35"/>
      <c r="Y54" s="112">
        <f>SUM(Y47:Y53)</f>
        <v>1294528</v>
      </c>
      <c r="Z54" s="110">
        <f>SUM(Z47:Z53)</f>
        <v>2171121</v>
      </c>
      <c r="AA54" s="110">
        <f>SUM(AA47:AA53)</f>
        <v>120000</v>
      </c>
      <c r="AB54" s="113">
        <f>SUM(Y54:AA54)</f>
        <v>3585649</v>
      </c>
      <c r="AC54" s="60"/>
      <c r="AD54" s="112">
        <f>SUM(AD47:AD53)</f>
        <v>3168701</v>
      </c>
      <c r="AE54" s="112">
        <f t="shared" ref="AE54:AG54" si="18">SUM(AE47:AE53)</f>
        <v>210990</v>
      </c>
      <c r="AF54" s="112">
        <f t="shared" si="18"/>
        <v>5530963</v>
      </c>
      <c r="AG54" s="112">
        <f t="shared" si="18"/>
        <v>8899104</v>
      </c>
    </row>
    <row r="55" spans="3:35" x14ac:dyDescent="0.25">
      <c r="W55" s="159" t="s">
        <v>224</v>
      </c>
    </row>
    <row r="56" spans="3:35" x14ac:dyDescent="0.25">
      <c r="W56" s="196" t="s">
        <v>236</v>
      </c>
      <c r="Y56" s="99">
        <v>155346</v>
      </c>
      <c r="Z56" s="97">
        <v>283000</v>
      </c>
      <c r="AA56" s="97"/>
      <c r="AB56" s="100">
        <f t="shared" ref="AB56:AB64" si="19">SUM(Y56:AA56)</f>
        <v>438346</v>
      </c>
      <c r="AC56" s="85"/>
      <c r="AD56" s="99"/>
      <c r="AE56" s="97"/>
      <c r="AF56" s="97"/>
      <c r="AG56" s="100">
        <f t="shared" ref="AG56:AG64" si="20">SUM(AD56:AF56)</f>
        <v>0</v>
      </c>
    </row>
    <row r="57" spans="3:35" s="35" customFormat="1" x14ac:dyDescent="0.25"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T57" s="44"/>
      <c r="U57" s="44"/>
      <c r="V57" s="44"/>
      <c r="W57" s="196" t="s">
        <v>229</v>
      </c>
      <c r="X57"/>
      <c r="Y57" s="105">
        <v>50000</v>
      </c>
      <c r="Z57" s="103">
        <v>120250</v>
      </c>
      <c r="AA57" s="103"/>
      <c r="AB57" s="106">
        <f t="shared" si="19"/>
        <v>170250</v>
      </c>
      <c r="AC57" s="85"/>
      <c r="AD57" s="105">
        <v>3635</v>
      </c>
      <c r="AE57" s="103"/>
      <c r="AF57" s="103"/>
      <c r="AG57" s="106">
        <f t="shared" si="20"/>
        <v>3635</v>
      </c>
      <c r="AI57" s="44"/>
    </row>
    <row r="58" spans="3:35" x14ac:dyDescent="0.25">
      <c r="W58" s="196" t="s">
        <v>231</v>
      </c>
      <c r="Y58" s="105">
        <v>16500</v>
      </c>
      <c r="Z58" s="103"/>
      <c r="AA58" s="103"/>
      <c r="AB58" s="106">
        <f t="shared" si="19"/>
        <v>16500</v>
      </c>
      <c r="AC58" s="85"/>
      <c r="AD58" s="105">
        <v>12000</v>
      </c>
      <c r="AE58" s="103"/>
      <c r="AF58" s="103"/>
      <c r="AG58" s="106">
        <f t="shared" si="20"/>
        <v>12000</v>
      </c>
    </row>
    <row r="59" spans="3:35" x14ac:dyDescent="0.25">
      <c r="W59" s="196" t="s">
        <v>234</v>
      </c>
      <c r="Y59" s="105">
        <v>10400</v>
      </c>
      <c r="Z59" s="103"/>
      <c r="AA59" s="103"/>
      <c r="AB59" s="106">
        <f t="shared" si="19"/>
        <v>10400</v>
      </c>
      <c r="AC59" s="85"/>
      <c r="AD59" s="105"/>
      <c r="AE59" s="103"/>
      <c r="AF59" s="103"/>
      <c r="AG59" s="106">
        <f t="shared" si="20"/>
        <v>0</v>
      </c>
    </row>
    <row r="60" spans="3:35" x14ac:dyDescent="0.25">
      <c r="W60" s="196" t="s">
        <v>237</v>
      </c>
      <c r="Y60" s="105"/>
      <c r="Z60" s="103"/>
      <c r="AA60" s="103"/>
      <c r="AB60" s="106"/>
      <c r="AC60" s="85"/>
      <c r="AD60" s="105">
        <v>20000</v>
      </c>
      <c r="AE60" s="103"/>
      <c r="AF60" s="103"/>
      <c r="AG60" s="106"/>
    </row>
    <row r="61" spans="3:35" x14ac:dyDescent="0.25">
      <c r="W61" s="196" t="s">
        <v>232</v>
      </c>
      <c r="Y61" s="105">
        <v>106500</v>
      </c>
      <c r="Z61" s="103">
        <v>9000</v>
      </c>
      <c r="AA61" s="103"/>
      <c r="AB61" s="106">
        <f t="shared" si="19"/>
        <v>115500</v>
      </c>
      <c r="AC61" s="85"/>
      <c r="AD61" s="105"/>
      <c r="AE61" s="103">
        <v>231312</v>
      </c>
      <c r="AF61" s="103"/>
      <c r="AG61" s="106">
        <f t="shared" si="20"/>
        <v>231312</v>
      </c>
    </row>
    <row r="62" spans="3:35" x14ac:dyDescent="0.25">
      <c r="W62" s="196" t="s">
        <v>238</v>
      </c>
      <c r="Y62" s="105">
        <v>20000</v>
      </c>
      <c r="Z62" s="103"/>
      <c r="AA62" s="103"/>
      <c r="AB62" s="106">
        <f t="shared" si="19"/>
        <v>20000</v>
      </c>
      <c r="AC62" s="85"/>
      <c r="AD62" s="105"/>
      <c r="AE62" s="103"/>
      <c r="AF62" s="103"/>
      <c r="AG62" s="106">
        <f t="shared" si="20"/>
        <v>0</v>
      </c>
    </row>
    <row r="63" spans="3:35" x14ac:dyDescent="0.25">
      <c r="W63" s="196" t="s">
        <v>234</v>
      </c>
      <c r="Y63" s="105"/>
      <c r="Z63" s="103"/>
      <c r="AA63" s="103"/>
      <c r="AB63" s="106"/>
      <c r="AC63" s="85"/>
      <c r="AD63" s="105">
        <v>3000</v>
      </c>
      <c r="AE63" s="103"/>
      <c r="AF63" s="103"/>
      <c r="AG63" s="106"/>
    </row>
    <row r="64" spans="3:35" x14ac:dyDescent="0.25">
      <c r="W64" s="196" t="s">
        <v>235</v>
      </c>
      <c r="Y64" s="105">
        <v>200201</v>
      </c>
      <c r="Z64" s="103">
        <v>408950</v>
      </c>
      <c r="AA64" s="103">
        <v>122000</v>
      </c>
      <c r="AB64" s="106">
        <f t="shared" si="19"/>
        <v>731151</v>
      </c>
      <c r="AC64" s="85"/>
      <c r="AD64" s="105">
        <v>357675</v>
      </c>
      <c r="AE64" s="103">
        <v>219151</v>
      </c>
      <c r="AF64" s="103">
        <v>169750</v>
      </c>
      <c r="AG64" s="106">
        <f t="shared" si="20"/>
        <v>746576</v>
      </c>
    </row>
    <row r="65" spans="3:35" x14ac:dyDescent="0.25">
      <c r="W65" s="197" t="s">
        <v>9</v>
      </c>
      <c r="X65" s="35"/>
      <c r="Y65" s="112">
        <f>SUM(Y56:Y64)</f>
        <v>558947</v>
      </c>
      <c r="Z65" s="112">
        <f t="shared" ref="Z65:AB65" si="21">SUM(Z56:Z64)</f>
        <v>821200</v>
      </c>
      <c r="AA65" s="112">
        <f t="shared" si="21"/>
        <v>122000</v>
      </c>
      <c r="AB65" s="137">
        <f t="shared" si="21"/>
        <v>1502147</v>
      </c>
      <c r="AC65" s="60"/>
      <c r="AD65" s="112">
        <f>SUM(AD56:AD64)</f>
        <v>396310</v>
      </c>
      <c r="AE65" s="112">
        <f t="shared" ref="AE65:AG65" si="22">SUM(AE56:AE64)</f>
        <v>450463</v>
      </c>
      <c r="AF65" s="112">
        <f t="shared" si="22"/>
        <v>169750</v>
      </c>
      <c r="AG65" s="112">
        <f t="shared" si="22"/>
        <v>993523</v>
      </c>
    </row>
    <row r="66" spans="3:35" x14ac:dyDescent="0.25">
      <c r="W66" s="26"/>
      <c r="Y66" s="85"/>
      <c r="Z66" s="85"/>
      <c r="AA66" s="85"/>
      <c r="AB66" s="85"/>
      <c r="AC66" s="85"/>
      <c r="AD66" s="85"/>
      <c r="AE66" s="85"/>
      <c r="AF66" s="85"/>
      <c r="AG66" s="85"/>
    </row>
    <row r="67" spans="3:35" x14ac:dyDescent="0.25">
      <c r="W67" s="159" t="s">
        <v>9</v>
      </c>
      <c r="X67" s="35"/>
      <c r="Y67" s="198">
        <f>+Y65+Y54</f>
        <v>1853475</v>
      </c>
      <c r="Z67" s="198">
        <f>+Z65+Z54</f>
        <v>2992321</v>
      </c>
      <c r="AA67" s="198">
        <f>+AA65+AA54</f>
        <v>242000</v>
      </c>
      <c r="AB67" s="198">
        <f>SUM(Y67:AA67)</f>
        <v>5087796</v>
      </c>
      <c r="AC67" s="60"/>
      <c r="AD67" s="198">
        <f>+AD65+AD54</f>
        <v>3565011</v>
      </c>
      <c r="AE67" s="198">
        <f>+AE65+AE54</f>
        <v>661453</v>
      </c>
      <c r="AF67" s="198">
        <f>+AF65+AF54</f>
        <v>5700713</v>
      </c>
      <c r="AG67" s="198">
        <f>SUM(AD67:AF67)</f>
        <v>9927177</v>
      </c>
    </row>
    <row r="68" spans="3:35" s="35" customFormat="1" ht="12.75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T68" s="44"/>
      <c r="U68" s="44"/>
      <c r="V68" s="44"/>
      <c r="AI68" s="44"/>
    </row>
    <row r="70" spans="3:35" x14ac:dyDescent="0.25">
      <c r="Y70" s="85"/>
      <c r="Z70" s="85"/>
      <c r="AA70" s="85"/>
      <c r="AB70" s="85"/>
      <c r="AC70" s="85"/>
      <c r="AD70" s="85"/>
      <c r="AE70" s="85"/>
      <c r="AF70" s="85"/>
      <c r="AG70" s="85"/>
    </row>
    <row r="71" spans="3:35" x14ac:dyDescent="0.25">
      <c r="Y71" s="85"/>
      <c r="Z71" s="85"/>
      <c r="AA71" s="85"/>
      <c r="AB71" s="85"/>
      <c r="AC71" s="85"/>
      <c r="AD71" s="85"/>
      <c r="AE71" s="85"/>
      <c r="AF71" s="85"/>
      <c r="AG71" s="85"/>
    </row>
    <row r="72" spans="3:35" x14ac:dyDescent="0.25">
      <c r="Y72" s="85"/>
      <c r="Z72" s="85"/>
      <c r="AA72" s="85"/>
      <c r="AB72" s="85"/>
      <c r="AC72" s="85"/>
      <c r="AD72" s="85"/>
      <c r="AE72" s="85"/>
      <c r="AF72" s="85"/>
      <c r="AG72" s="85"/>
    </row>
    <row r="73" spans="3:35" x14ac:dyDescent="0.25">
      <c r="Y73" s="85"/>
      <c r="Z73" s="85"/>
      <c r="AA73" s="85"/>
      <c r="AB73" s="85"/>
      <c r="AC73" s="85"/>
      <c r="AD73" s="85"/>
      <c r="AE73" s="85"/>
      <c r="AF73" s="85"/>
      <c r="AG73" s="85"/>
    </row>
    <row r="74" spans="3:35" x14ac:dyDescent="0.25">
      <c r="Y74" s="85"/>
      <c r="Z74" s="85"/>
      <c r="AA74" s="85"/>
      <c r="AB74" s="85"/>
      <c r="AC74" s="85"/>
      <c r="AD74" s="85"/>
      <c r="AE74" s="85"/>
      <c r="AF74" s="85"/>
      <c r="AG74" s="85"/>
    </row>
    <row r="75" spans="3:35" x14ac:dyDescent="0.25">
      <c r="Y75" s="85"/>
      <c r="Z75" s="85"/>
      <c r="AA75" s="85"/>
      <c r="AB75" s="85"/>
      <c r="AC75" s="85"/>
      <c r="AD75" s="85"/>
      <c r="AE75" s="85"/>
      <c r="AF75" s="85"/>
      <c r="AG75" s="85"/>
    </row>
    <row r="76" spans="3:35" x14ac:dyDescent="0.25">
      <c r="Y76" s="85"/>
      <c r="Z76" s="85"/>
      <c r="AA76" s="85"/>
      <c r="AB76" s="85"/>
      <c r="AC76" s="85"/>
      <c r="AD76" s="85"/>
      <c r="AE76" s="85"/>
      <c r="AF76" s="85"/>
      <c r="AG76" s="85"/>
    </row>
    <row r="77" spans="3:35" x14ac:dyDescent="0.25">
      <c r="Y77" s="85"/>
      <c r="Z77" s="85"/>
      <c r="AA77" s="85"/>
      <c r="AB77" s="85"/>
      <c r="AC77" s="85"/>
      <c r="AD77" s="85"/>
      <c r="AE77" s="85"/>
      <c r="AF77" s="85"/>
      <c r="AG77" s="85"/>
    </row>
    <row r="78" spans="3:35" x14ac:dyDescent="0.25">
      <c r="Y78" s="85"/>
      <c r="Z78" s="85"/>
      <c r="AA78" s="85"/>
      <c r="AB78" s="85"/>
      <c r="AC78" s="85"/>
      <c r="AD78" s="85"/>
      <c r="AE78" s="85"/>
      <c r="AF78" s="85"/>
      <c r="AG78" s="85"/>
    </row>
  </sheetData>
  <mergeCells count="22">
    <mergeCell ref="AD16:AG16"/>
    <mergeCell ref="E3:H3"/>
    <mergeCell ref="J3:M3"/>
    <mergeCell ref="O3:R3"/>
    <mergeCell ref="T3:W3"/>
    <mergeCell ref="Y3:AB3"/>
    <mergeCell ref="AD3:AG3"/>
    <mergeCell ref="E16:H16"/>
    <mergeCell ref="J16:M16"/>
    <mergeCell ref="O16:R16"/>
    <mergeCell ref="T16:W16"/>
    <mergeCell ref="Y16:AB16"/>
    <mergeCell ref="Y44:AB44"/>
    <mergeCell ref="AD44:AG44"/>
    <mergeCell ref="Y45:AB45"/>
    <mergeCell ref="AD45:AG45"/>
    <mergeCell ref="E29:H29"/>
    <mergeCell ref="J29:M29"/>
    <mergeCell ref="O29:R29"/>
    <mergeCell ref="T29:W29"/>
    <mergeCell ref="Y29:AB29"/>
    <mergeCell ref="AD29:AG29"/>
  </mergeCells>
  <pageMargins left="0.7" right="0.7" top="0.75" bottom="0.75" header="0.3" footer="0.3"/>
  <pageSetup scale="3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0233-FC77-4E04-99C5-CAA7FD9D1F0F}">
  <sheetPr>
    <pageSetUpPr fitToPage="1"/>
  </sheetPr>
  <dimension ref="A1:W61"/>
  <sheetViews>
    <sheetView workbookViewId="0">
      <selection activeCell="L42" sqref="L42"/>
    </sheetView>
  </sheetViews>
  <sheetFormatPr defaultRowHeight="15" x14ac:dyDescent="0.25"/>
  <cols>
    <col min="1" max="1" width="16.28515625" style="35" customWidth="1"/>
    <col min="2" max="2" width="9.140625" style="83"/>
    <col min="3" max="3" width="10.140625" style="83" bestFit="1" customWidth="1"/>
    <col min="4" max="4" width="9.140625" style="83"/>
    <col min="5" max="7" width="10.140625" style="83" bestFit="1" customWidth="1"/>
    <col min="8" max="8" width="9.140625" style="83"/>
    <col min="9" max="9" width="10.140625" style="83" bestFit="1" customWidth="1"/>
    <col min="10" max="11" width="9.140625" style="83"/>
    <col min="12" max="13" width="10.140625" style="83" bestFit="1" customWidth="1"/>
    <col min="14" max="22" width="9.140625" style="83"/>
    <col min="23" max="23" width="10.140625" bestFit="1" customWidth="1"/>
  </cols>
  <sheetData>
    <row r="1" spans="1:22" s="13" customFormat="1" ht="18" x14ac:dyDescent="0.25">
      <c r="A1" s="13" t="s">
        <v>239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25">
      <c r="A2" s="199" t="s">
        <v>5</v>
      </c>
    </row>
    <row r="3" spans="1:22" s="35" customFormat="1" ht="12.75" x14ac:dyDescent="0.2">
      <c r="B3" s="249" t="s">
        <v>215</v>
      </c>
      <c r="C3" s="249"/>
      <c r="D3" s="249"/>
      <c r="E3" s="249" t="s">
        <v>240</v>
      </c>
      <c r="F3" s="249"/>
      <c r="G3" s="249"/>
      <c r="H3" s="249" t="s">
        <v>217</v>
      </c>
      <c r="I3" s="249"/>
      <c r="J3" s="249"/>
      <c r="K3" s="249" t="s">
        <v>218</v>
      </c>
      <c r="L3" s="249"/>
      <c r="M3" s="249"/>
      <c r="N3" s="249" t="s">
        <v>241</v>
      </c>
      <c r="O3" s="249"/>
      <c r="P3" s="249"/>
      <c r="Q3" s="249" t="s">
        <v>221</v>
      </c>
      <c r="R3" s="249"/>
      <c r="S3" s="249"/>
      <c r="T3" s="248" t="s">
        <v>198</v>
      </c>
      <c r="U3" s="249"/>
      <c r="V3" s="249"/>
    </row>
    <row r="4" spans="1:22" s="35" customFormat="1" ht="12.75" x14ac:dyDescent="0.2">
      <c r="B4" s="42" t="s">
        <v>18</v>
      </c>
      <c r="C4" s="42" t="s">
        <v>19</v>
      </c>
      <c r="D4" s="42" t="s">
        <v>20</v>
      </c>
      <c r="E4" s="42" t="s">
        <v>18</v>
      </c>
      <c r="F4" s="42" t="s">
        <v>19</v>
      </c>
      <c r="G4" s="42" t="s">
        <v>20</v>
      </c>
      <c r="H4" s="42" t="s">
        <v>18</v>
      </c>
      <c r="I4" s="42" t="s">
        <v>19</v>
      </c>
      <c r="J4" s="42" t="s">
        <v>20</v>
      </c>
      <c r="K4" s="42" t="s">
        <v>18</v>
      </c>
      <c r="L4" s="42" t="s">
        <v>19</v>
      </c>
      <c r="M4" s="42" t="s">
        <v>20</v>
      </c>
      <c r="N4" s="42" t="s">
        <v>18</v>
      </c>
      <c r="O4" s="42" t="s">
        <v>19</v>
      </c>
      <c r="P4" s="42" t="s">
        <v>20</v>
      </c>
      <c r="Q4" s="42" t="s">
        <v>18</v>
      </c>
      <c r="R4" s="42" t="s">
        <v>19</v>
      </c>
      <c r="S4" s="42" t="s">
        <v>20</v>
      </c>
      <c r="T4" s="200" t="s">
        <v>18</v>
      </c>
      <c r="U4" s="42" t="s">
        <v>19</v>
      </c>
      <c r="V4" s="42" t="s">
        <v>20</v>
      </c>
    </row>
    <row r="5" spans="1:22" x14ac:dyDescent="0.25">
      <c r="A5" s="1" t="s">
        <v>33</v>
      </c>
      <c r="B5" s="201">
        <f>+[1]Ang!B111</f>
        <v>0</v>
      </c>
      <c r="C5" s="202">
        <f>+[1]Ang!B116</f>
        <v>0</v>
      </c>
      <c r="D5" s="203">
        <f>+[1]Ang!B121</f>
        <v>0</v>
      </c>
      <c r="E5" s="201">
        <f>+[1]Ang!C111</f>
        <v>0</v>
      </c>
      <c r="F5" s="202">
        <f>+[1]Ang!C116</f>
        <v>0</v>
      </c>
      <c r="G5" s="203">
        <f>+[1]Ang!C121</f>
        <v>0</v>
      </c>
      <c r="H5" s="99">
        <f>+[1]Ang!D111</f>
        <v>0</v>
      </c>
      <c r="I5" s="97">
        <f>+[1]Ang!D116</f>
        <v>0</v>
      </c>
      <c r="J5" s="100">
        <f>+[1]Ang!D121</f>
        <v>0</v>
      </c>
      <c r="K5" s="99">
        <f>+[1]Ang!E111</f>
        <v>0</v>
      </c>
      <c r="L5" s="97">
        <f>+[1]Ang!E116</f>
        <v>0</v>
      </c>
      <c r="M5" s="100">
        <f>+[1]Ang!E121</f>
        <v>0</v>
      </c>
      <c r="N5" s="99">
        <f>+[1]Ang!G111</f>
        <v>0</v>
      </c>
      <c r="O5" s="97">
        <f>+[1]Ang!G116</f>
        <v>0</v>
      </c>
      <c r="P5" s="100">
        <f>+[1]Ang!G121</f>
        <v>0</v>
      </c>
      <c r="Q5" s="201">
        <f>+[1]Ang!H111</f>
        <v>0</v>
      </c>
      <c r="R5" s="202">
        <f>+[1]Ang!H116</f>
        <v>0</v>
      </c>
      <c r="S5" s="203">
        <f>+[1]Ang!H121</f>
        <v>0</v>
      </c>
      <c r="T5" s="204">
        <f>+[1]Ang!K111</f>
        <v>1767230</v>
      </c>
      <c r="U5" s="202">
        <f>+[1]Ang!K116</f>
        <v>0</v>
      </c>
      <c r="V5" s="203">
        <f>+[1]Ang!K121</f>
        <v>1767413</v>
      </c>
    </row>
    <row r="6" spans="1:22" x14ac:dyDescent="0.25">
      <c r="A6" s="1" t="s">
        <v>34</v>
      </c>
      <c r="B6" s="105">
        <f>+[1]Ben!B111</f>
        <v>0</v>
      </c>
      <c r="C6" s="103">
        <f>+[1]Ben!B116</f>
        <v>0</v>
      </c>
      <c r="D6" s="106">
        <f>+[1]Ben!B121</f>
        <v>0</v>
      </c>
      <c r="E6" s="105">
        <f>+[1]Ben!C111</f>
        <v>0</v>
      </c>
      <c r="F6" s="103">
        <f>+[1]Ben!C116</f>
        <v>0</v>
      </c>
      <c r="G6" s="106">
        <f>+[1]Ben!C121</f>
        <v>28178</v>
      </c>
      <c r="H6" s="105">
        <f>+[1]Ben!D111</f>
        <v>0</v>
      </c>
      <c r="I6" s="103">
        <f>+[1]Ben!D116</f>
        <v>0</v>
      </c>
      <c r="J6" s="106">
        <f>+[1]Ben!D121</f>
        <v>0</v>
      </c>
      <c r="K6" s="105">
        <f>+[1]Ben!E111</f>
        <v>0</v>
      </c>
      <c r="L6" s="103">
        <f>+[1]Ben!E116</f>
        <v>0</v>
      </c>
      <c r="M6" s="106">
        <f>+[1]Ben!E121</f>
        <v>0</v>
      </c>
      <c r="N6" s="105">
        <f>+[1]Ben!G111</f>
        <v>0</v>
      </c>
      <c r="O6" s="103">
        <f>+[1]Ben!G116</f>
        <v>0</v>
      </c>
      <c r="P6" s="106">
        <f>+[1]Ben!G121</f>
        <v>0</v>
      </c>
      <c r="Q6" s="105">
        <f>+[1]Ben!H111</f>
        <v>0</v>
      </c>
      <c r="R6" s="103">
        <f>+[1]Ben!H116</f>
        <v>0</v>
      </c>
      <c r="S6" s="106">
        <f>+[1]Ben!H121</f>
        <v>0</v>
      </c>
      <c r="T6" s="105">
        <f>+[1]Ben!K111</f>
        <v>0</v>
      </c>
      <c r="U6" s="103">
        <f>+[1]Ben!K116</f>
        <v>0</v>
      </c>
      <c r="V6" s="106">
        <f>+[1]Ben!K121</f>
        <v>0</v>
      </c>
    </row>
    <row r="7" spans="1:22" x14ac:dyDescent="0.25">
      <c r="A7" s="1" t="s">
        <v>36</v>
      </c>
      <c r="B7" s="105">
        <f>+[1]BF!B111</f>
        <v>0</v>
      </c>
      <c r="C7" s="103">
        <f>+[1]BF!B116</f>
        <v>0</v>
      </c>
      <c r="D7" s="106">
        <f>+[1]BF!B121</f>
        <v>0</v>
      </c>
      <c r="E7" s="105">
        <f>+[1]BF!C111</f>
        <v>0</v>
      </c>
      <c r="F7" s="103">
        <f>+[1]BF!C116</f>
        <v>0</v>
      </c>
      <c r="G7" s="106">
        <f>+[1]BF!C121</f>
        <v>7078354</v>
      </c>
      <c r="H7" s="105">
        <f>+[1]BF!D111</f>
        <v>0</v>
      </c>
      <c r="I7" s="103">
        <f>+[1]BF!D116</f>
        <v>0</v>
      </c>
      <c r="J7" s="106">
        <f>+[1]BF!D121</f>
        <v>0</v>
      </c>
      <c r="K7" s="105">
        <f>+[1]BF!E111</f>
        <v>0</v>
      </c>
      <c r="L7" s="103">
        <f>+[1]BF!E116</f>
        <v>0</v>
      </c>
      <c r="M7" s="106">
        <f>+[1]BF!E121</f>
        <v>0</v>
      </c>
      <c r="N7" s="105">
        <f>+[1]BF!G111</f>
        <v>14000</v>
      </c>
      <c r="O7" s="103">
        <f>+[1]BF!G116</f>
        <v>0</v>
      </c>
      <c r="P7" s="106">
        <f>+[1]BF!G121</f>
        <v>0</v>
      </c>
      <c r="Q7" s="105">
        <f>+[1]BF!H111</f>
        <v>0</v>
      </c>
      <c r="R7" s="103">
        <f>+[1]BF!H116</f>
        <v>0</v>
      </c>
      <c r="S7" s="106">
        <f>+[1]BF!H121</f>
        <v>0</v>
      </c>
      <c r="T7" s="105">
        <f>+[1]BF!K111</f>
        <v>43250</v>
      </c>
      <c r="U7" s="103">
        <f>+[1]BF!K116</f>
        <v>0</v>
      </c>
      <c r="V7" s="106">
        <f>+[1]BF!K121</f>
        <v>0</v>
      </c>
    </row>
    <row r="8" spans="1:22" x14ac:dyDescent="0.25">
      <c r="A8" s="1" t="s">
        <v>37</v>
      </c>
      <c r="B8" s="105">
        <f>+[1]Bur!B111</f>
        <v>0</v>
      </c>
      <c r="C8" s="103">
        <f>+[1]Bur!B116</f>
        <v>0</v>
      </c>
      <c r="D8" s="106">
        <f>+[1]Bur!B121</f>
        <v>0</v>
      </c>
      <c r="E8" s="105">
        <f>+[1]Bur!C111</f>
        <v>999972</v>
      </c>
      <c r="F8" s="103">
        <f>+[1]Bur!C116</f>
        <v>0</v>
      </c>
      <c r="G8" s="106">
        <f>+[1]Bur!C121</f>
        <v>5228619</v>
      </c>
      <c r="H8" s="105">
        <f>+[1]Bur!D111</f>
        <v>0</v>
      </c>
      <c r="I8" s="103">
        <f>+[1]Bur!D116</f>
        <v>0</v>
      </c>
      <c r="J8" s="106">
        <f>+[1]Bur!D121</f>
        <v>648575</v>
      </c>
      <c r="K8" s="105">
        <f>+[1]Bur!E111</f>
        <v>0</v>
      </c>
      <c r="L8" s="103">
        <f>+[1]Bur!E116</f>
        <v>0</v>
      </c>
      <c r="M8" s="106">
        <f>+[1]Bur!E121</f>
        <v>300000</v>
      </c>
      <c r="N8" s="105">
        <f>+[1]Bur!G111</f>
        <v>0</v>
      </c>
      <c r="O8" s="103">
        <f>+[1]Bur!G116</f>
        <v>0</v>
      </c>
      <c r="P8" s="106">
        <f>+[1]Bur!G121</f>
        <v>0</v>
      </c>
      <c r="Q8" s="105">
        <f>+[1]Bur!H111</f>
        <v>0</v>
      </c>
      <c r="R8" s="103">
        <f>+[1]Bur!H116</f>
        <v>0</v>
      </c>
      <c r="S8" s="106">
        <f>+[1]Bur!H121</f>
        <v>0</v>
      </c>
      <c r="T8" s="105">
        <f>+[1]Bur!K111</f>
        <v>839571</v>
      </c>
      <c r="U8" s="103">
        <f>+[1]Bur!K116</f>
        <v>0</v>
      </c>
      <c r="V8" s="106">
        <f>+[1]Bur!K121</f>
        <v>0</v>
      </c>
    </row>
    <row r="9" spans="1:22" x14ac:dyDescent="0.25">
      <c r="A9" s="1" t="s">
        <v>96</v>
      </c>
      <c r="B9" s="105">
        <f>+[1]CAR!B111</f>
        <v>0</v>
      </c>
      <c r="C9" s="103">
        <f>+[1]CAR!B116</f>
        <v>0</v>
      </c>
      <c r="D9" s="106">
        <f>+[1]CAR!B121</f>
        <v>0</v>
      </c>
      <c r="E9" s="105">
        <f>+[1]CAR!C111</f>
        <v>0</v>
      </c>
      <c r="F9" s="103">
        <f>+[1]CAR!C116</f>
        <v>0</v>
      </c>
      <c r="G9" s="106">
        <f>+[1]CAR!C121</f>
        <v>4853550</v>
      </c>
      <c r="H9" s="105">
        <f>+[1]CAR!D111</f>
        <v>0</v>
      </c>
      <c r="I9" s="103">
        <f>+[1]CAR!D116</f>
        <v>0</v>
      </c>
      <c r="J9" s="106">
        <f>+[1]CAR!D121</f>
        <v>0</v>
      </c>
      <c r="K9" s="105">
        <f>+[1]CAR!E111</f>
        <v>0</v>
      </c>
      <c r="L9" s="103">
        <f>+[1]CAR!E116</f>
        <v>0</v>
      </c>
      <c r="M9" s="106">
        <f>+[1]CAR!E121</f>
        <v>0</v>
      </c>
      <c r="N9" s="105">
        <f>+[1]CAR!G111</f>
        <v>0</v>
      </c>
      <c r="O9" s="103">
        <f>+[1]CAR!G116</f>
        <v>0</v>
      </c>
      <c r="P9" s="106">
        <f>+[1]CAR!G121</f>
        <v>0</v>
      </c>
      <c r="Q9" s="105">
        <f>+[1]CAR!H111</f>
        <v>0</v>
      </c>
      <c r="R9" s="103">
        <f>+[1]CAR!H116</f>
        <v>0</v>
      </c>
      <c r="S9" s="106">
        <f>+[1]CAR!H121</f>
        <v>0</v>
      </c>
      <c r="T9" s="105">
        <f>+[1]CAR!K111</f>
        <v>0</v>
      </c>
      <c r="U9" s="103">
        <f>+[1]CAR!K116</f>
        <v>0</v>
      </c>
      <c r="V9" s="106">
        <f>+[1]CAR!K121</f>
        <v>0</v>
      </c>
    </row>
    <row r="10" spans="1:22" x14ac:dyDescent="0.25">
      <c r="A10" s="1" t="s">
        <v>39</v>
      </c>
      <c r="B10" s="105">
        <f>+[1]Cam!B111</f>
        <v>0</v>
      </c>
      <c r="C10" s="103">
        <f>+[1]Cam!B116</f>
        <v>0</v>
      </c>
      <c r="D10" s="106">
        <f>+[1]Cam!B121</f>
        <v>0</v>
      </c>
      <c r="E10" s="105">
        <f>+[1]Cam!C111</f>
        <v>0</v>
      </c>
      <c r="F10" s="103">
        <f>+[1]Cam!C116</f>
        <v>0</v>
      </c>
      <c r="G10" s="106">
        <f>+[1]Cam!C121</f>
        <v>10978689</v>
      </c>
      <c r="H10" s="105">
        <f>+[1]Cam!D111</f>
        <v>0</v>
      </c>
      <c r="I10" s="103">
        <f>+[1]Cam!D116</f>
        <v>0</v>
      </c>
      <c r="J10" s="106">
        <f>+[1]Cam!D121</f>
        <v>0</v>
      </c>
      <c r="K10" s="105">
        <f>+[1]Cam!E111</f>
        <v>0</v>
      </c>
      <c r="L10" s="103">
        <f>+[1]Cam!E116</f>
        <v>0</v>
      </c>
      <c r="M10" s="106">
        <f>+[1]Cam!E121</f>
        <v>0</v>
      </c>
      <c r="N10" s="105">
        <f>+[1]Cam!G111</f>
        <v>0</v>
      </c>
      <c r="O10" s="103">
        <f>+[1]Cam!G116</f>
        <v>0</v>
      </c>
      <c r="P10" s="106">
        <f>+[1]Cam!G121</f>
        <v>0</v>
      </c>
      <c r="Q10" s="105">
        <f>+[1]Cam!H111</f>
        <v>0</v>
      </c>
      <c r="R10" s="103">
        <f>+[1]Cam!H116</f>
        <v>0</v>
      </c>
      <c r="S10" s="106">
        <f>+[1]Cam!H121</f>
        <v>0</v>
      </c>
      <c r="T10" s="105">
        <f>+[1]Cam!K111</f>
        <v>23500</v>
      </c>
      <c r="U10" s="103">
        <f>+[1]Cam!K116</f>
        <v>0</v>
      </c>
      <c r="V10" s="106">
        <f>+[1]Cam!K121</f>
        <v>0</v>
      </c>
    </row>
    <row r="11" spans="1:22" x14ac:dyDescent="0.25">
      <c r="A11" s="1" t="s">
        <v>41</v>
      </c>
      <c r="B11" s="105">
        <f>+[1]Chad!B111</f>
        <v>0</v>
      </c>
      <c r="C11" s="103">
        <f>+[1]Chad!B116</f>
        <v>0</v>
      </c>
      <c r="D11" s="106">
        <f>+[1]Chad!B121</f>
        <v>3213500</v>
      </c>
      <c r="E11" s="105">
        <f>+[1]Chad!C111</f>
        <v>735152</v>
      </c>
      <c r="F11" s="103">
        <f>+[1]Chad!C116</f>
        <v>0</v>
      </c>
      <c r="G11" s="106">
        <f>+[1]Chad!C121</f>
        <v>0</v>
      </c>
      <c r="H11" s="105">
        <f>+[1]Chad!D111</f>
        <v>15000</v>
      </c>
      <c r="I11" s="103">
        <f>+[1]Chad!D116</f>
        <v>0</v>
      </c>
      <c r="J11" s="106">
        <f>+[1]Chad!D121</f>
        <v>0</v>
      </c>
      <c r="K11" s="105">
        <f>+[1]Chad!E111</f>
        <v>0</v>
      </c>
      <c r="L11" s="103">
        <f>+[1]Chad!E116</f>
        <v>0</v>
      </c>
      <c r="M11" s="106">
        <f>+[1]Chad!E121</f>
        <v>0</v>
      </c>
      <c r="N11" s="105">
        <f>+[1]Chad!G111</f>
        <v>0</v>
      </c>
      <c r="O11" s="103">
        <f>+[1]Chad!G116</f>
        <v>0</v>
      </c>
      <c r="P11" s="106">
        <f>+[1]Chad!G121</f>
        <v>0</v>
      </c>
      <c r="Q11" s="105">
        <f>+[1]Chad!H111</f>
        <v>0</v>
      </c>
      <c r="R11" s="103">
        <f>+[1]Chad!H116</f>
        <v>0</v>
      </c>
      <c r="S11" s="106">
        <f>+[1]Chad!H121</f>
        <v>17750</v>
      </c>
      <c r="T11" s="105">
        <f>+[1]Chad!K111</f>
        <v>0</v>
      </c>
      <c r="U11" s="103">
        <f>+[1]Chad!K116</f>
        <v>0</v>
      </c>
      <c r="V11" s="106">
        <f>+[1]Chad!K121</f>
        <v>0</v>
      </c>
    </row>
    <row r="12" spans="1:22" x14ac:dyDescent="0.25">
      <c r="A12" s="1" t="s">
        <v>43</v>
      </c>
      <c r="B12" s="105">
        <f>+[1]Con!B111</f>
        <v>0</v>
      </c>
      <c r="C12" s="103">
        <f>+[1]Con!B116</f>
        <v>0</v>
      </c>
      <c r="D12" s="106">
        <f>+[1]Con!B121</f>
        <v>0</v>
      </c>
      <c r="E12" s="105">
        <f>+[1]Con!C111</f>
        <v>0</v>
      </c>
      <c r="F12" s="103">
        <f>+[1]Con!C116</f>
        <v>0</v>
      </c>
      <c r="G12" s="106">
        <f>+[1]Con!C121</f>
        <v>2238035</v>
      </c>
      <c r="H12" s="105">
        <f>+[1]Con!D111</f>
        <v>0</v>
      </c>
      <c r="I12" s="103">
        <f>+[1]Con!D116</f>
        <v>0</v>
      </c>
      <c r="J12" s="106">
        <f>+[1]Con!D121</f>
        <v>0</v>
      </c>
      <c r="K12" s="105">
        <f>+[1]Con!E111</f>
        <v>0</v>
      </c>
      <c r="L12" s="103">
        <f>+[1]Con!E116</f>
        <v>0</v>
      </c>
      <c r="M12" s="106">
        <f>+[1]Con!E121</f>
        <v>0</v>
      </c>
      <c r="N12" s="105">
        <f>+[1]Con!G111</f>
        <v>0</v>
      </c>
      <c r="O12" s="103">
        <f>+[1]Con!G116</f>
        <v>0</v>
      </c>
      <c r="P12" s="106">
        <f>+[1]Con!G121</f>
        <v>0</v>
      </c>
      <c r="Q12" s="105">
        <f>+[1]Con!H111</f>
        <v>0</v>
      </c>
      <c r="R12" s="103">
        <f>+[1]Con!H116</f>
        <v>0</v>
      </c>
      <c r="S12" s="106">
        <f>+[1]Con!H121</f>
        <v>0</v>
      </c>
      <c r="T12" s="105">
        <f>+[1]Con!K111</f>
        <v>0</v>
      </c>
      <c r="U12" s="103">
        <f>+[1]Con!K116</f>
        <v>0</v>
      </c>
      <c r="V12" s="106">
        <f>+[1]Con!K121</f>
        <v>0</v>
      </c>
    </row>
    <row r="13" spans="1:22" x14ac:dyDescent="0.25">
      <c r="A13" s="1" t="s">
        <v>44</v>
      </c>
      <c r="B13" s="105">
        <f>+[1]CI!B111</f>
        <v>0</v>
      </c>
      <c r="C13" s="103">
        <f>+[1]CI!B116</f>
        <v>0</v>
      </c>
      <c r="D13" s="106">
        <f>+[1]CI!B121</f>
        <v>0</v>
      </c>
      <c r="E13" s="105">
        <f>+[1]CI!C111</f>
        <v>0</v>
      </c>
      <c r="F13" s="103">
        <f>+[1]CI!C116</f>
        <v>0</v>
      </c>
      <c r="G13" s="106">
        <f>+[1]CI!C121</f>
        <v>534276</v>
      </c>
      <c r="H13" s="105">
        <f>+[1]CI!D111</f>
        <v>0</v>
      </c>
      <c r="I13" s="103">
        <f>+[1]CI!D116</f>
        <v>0</v>
      </c>
      <c r="J13" s="106">
        <f>+[1]CI!D121</f>
        <v>167326</v>
      </c>
      <c r="K13" s="105">
        <f>+[1]CI!E111</f>
        <v>0</v>
      </c>
      <c r="L13" s="103">
        <f>+[1]CI!E116</f>
        <v>0</v>
      </c>
      <c r="M13" s="75">
        <f>+[1]CI!E121</f>
        <v>0</v>
      </c>
      <c r="N13" s="105">
        <f>+[1]CI!G111</f>
        <v>0</v>
      </c>
      <c r="O13" s="103">
        <f>+[1]CI!G116</f>
        <v>0</v>
      </c>
      <c r="P13" s="106">
        <f>+[1]CI!G121</f>
        <v>0</v>
      </c>
      <c r="Q13" s="105">
        <f>+[1]CI!H111</f>
        <v>0</v>
      </c>
      <c r="R13" s="103">
        <f>+[1]CI!H116</f>
        <v>0</v>
      </c>
      <c r="S13" s="106">
        <f>+[1]CI!H121</f>
        <v>0</v>
      </c>
      <c r="T13" s="105">
        <f>+[1]CI!K111</f>
        <v>0</v>
      </c>
      <c r="U13" s="103">
        <f>+[1]CI!K116</f>
        <v>0</v>
      </c>
      <c r="V13" s="106">
        <f>+[1]CI!K121</f>
        <v>0</v>
      </c>
    </row>
    <row r="14" spans="1:22" x14ac:dyDescent="0.25">
      <c r="A14" s="1" t="s">
        <v>242</v>
      </c>
      <c r="B14" s="105">
        <f>+[1]DRC!B111</f>
        <v>0</v>
      </c>
      <c r="C14" s="103">
        <f>+[1]DRC!B116</f>
        <v>3986666</v>
      </c>
      <c r="D14" s="106">
        <f>+[1]DRC!B121</f>
        <v>1100000</v>
      </c>
      <c r="E14" s="105">
        <f>+[1]DRC!C111</f>
        <v>0</v>
      </c>
      <c r="F14" s="103">
        <f>+[1]DRC!C116</f>
        <v>5078713</v>
      </c>
      <c r="G14" s="106">
        <f>+[1]DRC!C121</f>
        <v>4048146</v>
      </c>
      <c r="H14" s="105">
        <f>+[1]DRC!D111</f>
        <v>0</v>
      </c>
      <c r="I14" s="103">
        <f>+[1]DRC!D116</f>
        <v>0</v>
      </c>
      <c r="J14" s="106">
        <f>+[1]DRC!D121</f>
        <v>0</v>
      </c>
      <c r="K14" s="105">
        <f>+[1]DRC!E111</f>
        <v>0</v>
      </c>
      <c r="L14" s="103">
        <f>+[1]DRC!E116</f>
        <v>0</v>
      </c>
      <c r="M14" s="106">
        <f>+[1]DRC!E121</f>
        <v>0</v>
      </c>
      <c r="N14" s="105">
        <f>+[1]DRC!G111</f>
        <v>0</v>
      </c>
      <c r="O14" s="103">
        <f>+[1]DRC!G116</f>
        <v>0</v>
      </c>
      <c r="P14" s="106">
        <f>+[1]DRC!G121</f>
        <v>0</v>
      </c>
      <c r="Q14" s="105">
        <f>+[1]DRC!H111</f>
        <v>0</v>
      </c>
      <c r="R14" s="103">
        <f>+[1]DRC!H116</f>
        <v>0</v>
      </c>
      <c r="S14" s="106">
        <f>+[1]DRC!H121</f>
        <v>0</v>
      </c>
      <c r="T14" s="105">
        <f>+[1]DRC!K111</f>
        <v>0</v>
      </c>
      <c r="U14" s="103">
        <f>+[1]DRC!K116</f>
        <v>0</v>
      </c>
      <c r="V14" s="106">
        <f>+[1]DRC!K121</f>
        <v>0</v>
      </c>
    </row>
    <row r="15" spans="1:22" x14ac:dyDescent="0.25">
      <c r="A15" s="1" t="s">
        <v>243</v>
      </c>
      <c r="B15" s="105">
        <f>+[1]EG!B111</f>
        <v>0</v>
      </c>
      <c r="C15" s="103">
        <f>+[1]EG!B116</f>
        <v>0</v>
      </c>
      <c r="D15" s="106">
        <f>+[1]EG!B121</f>
        <v>0</v>
      </c>
      <c r="E15" s="105">
        <f>+[1]EG!C111</f>
        <v>0</v>
      </c>
      <c r="F15" s="103">
        <f>+[1]EG!C116</f>
        <v>0</v>
      </c>
      <c r="G15" s="106">
        <f>+[1]EG!C121</f>
        <v>0</v>
      </c>
      <c r="H15" s="105">
        <f>+[1]EG!D111</f>
        <v>0</v>
      </c>
      <c r="I15" s="103">
        <f>+[1]EG!D116</f>
        <v>0</v>
      </c>
      <c r="J15" s="106">
        <f>+[1]EG!D121</f>
        <v>0</v>
      </c>
      <c r="K15" s="105">
        <f>+[1]EG!E111</f>
        <v>0</v>
      </c>
      <c r="L15" s="103">
        <f>+[1]EG!E116</f>
        <v>0</v>
      </c>
      <c r="M15" s="106">
        <f>+[1]EG!E121</f>
        <v>0</v>
      </c>
      <c r="N15" s="105">
        <f>+[1]EG!G111</f>
        <v>0</v>
      </c>
      <c r="O15" s="103">
        <f>+[1]EG!G116</f>
        <v>0</v>
      </c>
      <c r="P15" s="106">
        <f>+[1]EG!G121</f>
        <v>0</v>
      </c>
      <c r="Q15" s="105">
        <f>+[1]EG!H111</f>
        <v>0</v>
      </c>
      <c r="R15" s="103">
        <f>+[1]EG!H116</f>
        <v>100000</v>
      </c>
      <c r="S15" s="106">
        <f>+[1]EG!H121</f>
        <v>0</v>
      </c>
      <c r="T15" s="105">
        <f>+[1]EG!K111</f>
        <v>0</v>
      </c>
      <c r="U15" s="103">
        <f>+[1]EG!K116</f>
        <v>0</v>
      </c>
      <c r="V15" s="106">
        <f>+[1]EG!K121</f>
        <v>0</v>
      </c>
    </row>
    <row r="16" spans="1:22" x14ac:dyDescent="0.25">
      <c r="A16" s="1" t="s">
        <v>48</v>
      </c>
      <c r="B16" s="105">
        <f>+[1]Eri!B111</f>
        <v>0</v>
      </c>
      <c r="C16" s="103">
        <f>+[1]Eri!B116</f>
        <v>0</v>
      </c>
      <c r="D16" s="106">
        <f>+[1]Eri!B121</f>
        <v>0</v>
      </c>
      <c r="E16" s="105">
        <f>+[1]Eri!C111</f>
        <v>0</v>
      </c>
      <c r="F16" s="103">
        <f>+[1]Eri!C116</f>
        <v>0</v>
      </c>
      <c r="G16" s="106">
        <f>+[1]Eri!C121</f>
        <v>0</v>
      </c>
      <c r="H16" s="105">
        <f>+[1]Eri!D111</f>
        <v>0</v>
      </c>
      <c r="I16" s="103">
        <f>+[1]Eri!D116</f>
        <v>0</v>
      </c>
      <c r="J16" s="106">
        <f>+[1]Eri!D121</f>
        <v>0</v>
      </c>
      <c r="K16" s="105">
        <f>+[1]Eri!E111</f>
        <v>0</v>
      </c>
      <c r="L16" s="103">
        <f>+[1]Eri!E116</f>
        <v>0</v>
      </c>
      <c r="M16" s="106">
        <f>+[1]Eri!E121</f>
        <v>0</v>
      </c>
      <c r="N16" s="105">
        <f>+[1]Eri!G111</f>
        <v>120276</v>
      </c>
      <c r="O16" s="103">
        <f>+[1]Eri!G116</f>
        <v>0</v>
      </c>
      <c r="P16" s="106">
        <f>+[1]Eri!G121</f>
        <v>0</v>
      </c>
      <c r="Q16" s="105">
        <f>+[1]Eri!H111</f>
        <v>0</v>
      </c>
      <c r="R16" s="103">
        <f>+[1]Eri!H116</f>
        <v>0</v>
      </c>
      <c r="S16" s="106">
        <f>+[1]Eri!H121</f>
        <v>0</v>
      </c>
      <c r="T16" s="105">
        <f>+[1]Eri!K111</f>
        <v>0</v>
      </c>
      <c r="U16" s="103">
        <f>+[1]Eri!K116</f>
        <v>0</v>
      </c>
      <c r="V16" s="106">
        <f>+[1]Eri!K121</f>
        <v>0</v>
      </c>
    </row>
    <row r="17" spans="1:22" x14ac:dyDescent="0.25">
      <c r="A17" s="1" t="s">
        <v>49</v>
      </c>
      <c r="B17" s="105">
        <f>+[1]Eth!B111</f>
        <v>0</v>
      </c>
      <c r="C17" s="103">
        <f>+[1]Eth!B116</f>
        <v>0</v>
      </c>
      <c r="D17" s="106">
        <f>+[1]Eth!B121</f>
        <v>0</v>
      </c>
      <c r="E17" s="105">
        <f>+[1]Eth!C111</f>
        <v>0</v>
      </c>
      <c r="F17" s="103">
        <f>+[1]Eth!C116</f>
        <v>0</v>
      </c>
      <c r="G17" s="106">
        <f>+[1]Eth!C121</f>
        <v>4448645</v>
      </c>
      <c r="H17" s="105">
        <f>+[1]Eth!D111</f>
        <v>0</v>
      </c>
      <c r="I17" s="103">
        <f>+[1]Eth!D116</f>
        <v>0</v>
      </c>
      <c r="J17" s="106">
        <f>+[1]Eth!D121</f>
        <v>295300</v>
      </c>
      <c r="K17" s="105">
        <f>+[1]Eth!E111</f>
        <v>0</v>
      </c>
      <c r="L17" s="103">
        <f>+[1]Eth!E116</f>
        <v>0</v>
      </c>
      <c r="M17" s="106">
        <f>+[1]Eth!E121</f>
        <v>0</v>
      </c>
      <c r="N17" s="105">
        <f>+[1]Eth!G111</f>
        <v>0</v>
      </c>
      <c r="O17" s="103">
        <f>+[1]Eth!G116</f>
        <v>0</v>
      </c>
      <c r="P17" s="106">
        <f>+[1]Eth!G121</f>
        <v>0</v>
      </c>
      <c r="Q17" s="105">
        <f>+[1]Eth!H111</f>
        <v>0</v>
      </c>
      <c r="R17" s="103">
        <f>+[1]Eth!H116</f>
        <v>0</v>
      </c>
      <c r="S17" s="106">
        <f>+[1]Eth!H121</f>
        <v>0</v>
      </c>
      <c r="T17" s="105">
        <f>+[1]Eth!K111</f>
        <v>10850</v>
      </c>
      <c r="U17" s="103">
        <f>+[1]Eth!K116</f>
        <v>0</v>
      </c>
      <c r="V17" s="106">
        <f>+[1]Eth!K121</f>
        <v>0</v>
      </c>
    </row>
    <row r="18" spans="1:22" x14ac:dyDescent="0.25">
      <c r="A18" s="1" t="s">
        <v>50</v>
      </c>
      <c r="B18" s="105">
        <f>+[1]Gab!B111</f>
        <v>0</v>
      </c>
      <c r="C18" s="103">
        <f>+[1]Gab!B116</f>
        <v>0</v>
      </c>
      <c r="D18" s="106">
        <f>+[1]Gab!B121</f>
        <v>0</v>
      </c>
      <c r="E18" s="105">
        <f>+[1]Gab!C111</f>
        <v>0</v>
      </c>
      <c r="F18" s="103">
        <f>+[1]Gab!C116</f>
        <v>0</v>
      </c>
      <c r="G18" s="106">
        <f>+[1]Gab!C121</f>
        <v>0</v>
      </c>
      <c r="H18" s="105">
        <f>+[1]Gab!D111</f>
        <v>0</v>
      </c>
      <c r="I18" s="103">
        <f>+[1]Gab!D116</f>
        <v>0</v>
      </c>
      <c r="J18" s="106">
        <f>+[1]Gab!D121</f>
        <v>0</v>
      </c>
      <c r="K18" s="105">
        <f>+[1]Gab!E111</f>
        <v>0</v>
      </c>
      <c r="L18" s="103">
        <f>+[1]Gab!E116</f>
        <v>0</v>
      </c>
      <c r="M18" s="106">
        <f>+[1]Gab!E121</f>
        <v>0</v>
      </c>
      <c r="N18" s="105">
        <f>+[1]Gab!G111</f>
        <v>0</v>
      </c>
      <c r="O18" s="103">
        <f>+[1]Gab!G116</f>
        <v>0</v>
      </c>
      <c r="P18" s="106">
        <f>+[1]Gab!G121</f>
        <v>0</v>
      </c>
      <c r="Q18" s="105">
        <f>+[1]Gab!H111</f>
        <v>0</v>
      </c>
      <c r="R18" s="103">
        <f>+[1]Gab!H116</f>
        <v>0</v>
      </c>
      <c r="S18" s="106">
        <f>+[1]Gab!H121</f>
        <v>0</v>
      </c>
      <c r="T18" s="105">
        <f>+[1]Gab!K111</f>
        <v>0</v>
      </c>
      <c r="U18" s="103">
        <f>+[1]Gab!K116</f>
        <v>10000</v>
      </c>
      <c r="V18" s="106">
        <f>+[1]Gab!K121</f>
        <v>0</v>
      </c>
    </row>
    <row r="19" spans="1:22" x14ac:dyDescent="0.25">
      <c r="A19" s="1" t="s">
        <v>52</v>
      </c>
      <c r="B19" s="105">
        <f>+[1]Gha!B111</f>
        <v>0</v>
      </c>
      <c r="C19" s="103">
        <f>+[1]Gha!B116</f>
        <v>0</v>
      </c>
      <c r="D19" s="106">
        <f>+[1]Gha!B121</f>
        <v>0</v>
      </c>
      <c r="E19" s="105">
        <f>+[1]Gha!C111</f>
        <v>0</v>
      </c>
      <c r="F19" s="103">
        <f>+[1]Gha!C116</f>
        <v>0</v>
      </c>
      <c r="G19" s="106">
        <f>+[1]Gha!C121</f>
        <v>1161379</v>
      </c>
      <c r="H19" s="105">
        <f>+[1]Gha!D111</f>
        <v>0</v>
      </c>
      <c r="I19" s="103">
        <f>+[1]Gha!D116</f>
        <v>0</v>
      </c>
      <c r="J19" s="106">
        <f>+[1]Gha!D121</f>
        <v>0</v>
      </c>
      <c r="K19" s="105">
        <f>+[1]Gha!E111</f>
        <v>0</v>
      </c>
      <c r="L19" s="103">
        <f>+[1]Gha!E116</f>
        <v>0</v>
      </c>
      <c r="M19" s="106">
        <f>+[1]Gha!E121</f>
        <v>1500000</v>
      </c>
      <c r="N19" s="105">
        <f>+[1]Gha!G111</f>
        <v>0</v>
      </c>
      <c r="O19" s="103">
        <f>+[1]Gha!G116</f>
        <v>0</v>
      </c>
      <c r="P19" s="106">
        <f>+[1]Gha!G121</f>
        <v>0</v>
      </c>
      <c r="Q19" s="105">
        <f>+[1]Gha!H111</f>
        <v>0</v>
      </c>
      <c r="R19" s="103">
        <f>+[1]Gha!H116</f>
        <v>0</v>
      </c>
      <c r="S19" s="106">
        <f>+[1]Gha!H121</f>
        <v>0</v>
      </c>
      <c r="T19" s="105">
        <f>+[1]Gha!K111</f>
        <v>14750</v>
      </c>
      <c r="U19" s="103">
        <f>+[1]Gha!K116</f>
        <v>0</v>
      </c>
      <c r="V19" s="106">
        <f>+[1]Gha!K121</f>
        <v>0</v>
      </c>
    </row>
    <row r="20" spans="1:22" x14ac:dyDescent="0.25">
      <c r="A20" t="s">
        <v>54</v>
      </c>
      <c r="B20" s="105">
        <f>+[1]GB!B111</f>
        <v>0</v>
      </c>
      <c r="C20" s="103">
        <f>+[1]GB!B116</f>
        <v>0</v>
      </c>
      <c r="D20" s="106">
        <f>+[1]GB!B121</f>
        <v>0</v>
      </c>
      <c r="E20" s="105">
        <f>+[1]GB!C111</f>
        <v>0</v>
      </c>
      <c r="F20" s="103">
        <f>+[1]GB!C116</f>
        <v>0</v>
      </c>
      <c r="G20" s="106">
        <f>+[1]GB!C121</f>
        <v>0</v>
      </c>
      <c r="H20" s="105">
        <f>+[1]GB!D111</f>
        <v>0</v>
      </c>
      <c r="I20" s="103">
        <f>+[1]GB!D116</f>
        <v>0</v>
      </c>
      <c r="J20" s="106">
        <f>+[1]GB!D121</f>
        <v>0</v>
      </c>
      <c r="K20" s="105">
        <f>+[1]GB!E111</f>
        <v>0</v>
      </c>
      <c r="L20" s="103">
        <f>+[1]GB!E116</f>
        <v>0</v>
      </c>
      <c r="M20" s="106">
        <f>+[1]GB!E121</f>
        <v>0</v>
      </c>
      <c r="N20" s="105">
        <f>+[1]GB!G111</f>
        <v>0</v>
      </c>
      <c r="O20" s="103">
        <f>+[1]GB!G116</f>
        <v>0</v>
      </c>
      <c r="P20" s="106">
        <f>+[1]GB!G121</f>
        <v>0</v>
      </c>
      <c r="Q20" s="105">
        <f>+[1]GB!H111</f>
        <v>0</v>
      </c>
      <c r="R20" s="103">
        <f>+[1]GB!H116</f>
        <v>0</v>
      </c>
      <c r="S20" s="106">
        <f>+[1]GB!H121</f>
        <v>0</v>
      </c>
      <c r="T20" s="105">
        <f>+[1]GB!K111</f>
        <v>136950</v>
      </c>
      <c r="U20" s="103">
        <f>+[1]GB!K116</f>
        <v>0</v>
      </c>
      <c r="V20" s="106">
        <f>+[1]GB!K121</f>
        <v>0</v>
      </c>
    </row>
    <row r="21" spans="1:22" x14ac:dyDescent="0.25">
      <c r="A21" s="1" t="s">
        <v>55</v>
      </c>
      <c r="B21" s="105">
        <f>+[1]Ken!B111</f>
        <v>0</v>
      </c>
      <c r="C21" s="103">
        <f>+[1]Ken!B116</f>
        <v>0</v>
      </c>
      <c r="D21" s="106">
        <f>+[1]Ken!B121</f>
        <v>0</v>
      </c>
      <c r="E21" s="105">
        <f>+[1]Ken!C111</f>
        <v>0</v>
      </c>
      <c r="F21" s="103">
        <f>+[1]Ken!C116</f>
        <v>0</v>
      </c>
      <c r="G21" s="106">
        <f>+[1]Ken!C121</f>
        <v>0</v>
      </c>
      <c r="H21" s="105">
        <f>+[1]Ken!D111</f>
        <v>0</v>
      </c>
      <c r="I21" s="103">
        <f>+[1]Ken!D116</f>
        <v>0</v>
      </c>
      <c r="J21" s="106">
        <f>+[1]Ken!D121</f>
        <v>0</v>
      </c>
      <c r="K21" s="105">
        <f>+[1]Ken!E111</f>
        <v>0</v>
      </c>
      <c r="L21" s="103">
        <f>+[1]Ken!E116</f>
        <v>0</v>
      </c>
      <c r="M21" s="106">
        <f>+[1]Ken!E121</f>
        <v>0</v>
      </c>
      <c r="N21" s="105">
        <f>+[1]Ken!G111</f>
        <v>0</v>
      </c>
      <c r="O21" s="103">
        <f>+[1]Ken!G116</f>
        <v>0</v>
      </c>
      <c r="P21" s="106">
        <f>+[1]Ken!G121</f>
        <v>0</v>
      </c>
      <c r="Q21" s="105">
        <f>+[1]Ken!H111</f>
        <v>294150</v>
      </c>
      <c r="R21" s="103">
        <f>+[1]Ken!H116</f>
        <v>36600</v>
      </c>
      <c r="S21" s="106">
        <f>+[1]Ken!H121</f>
        <v>0</v>
      </c>
      <c r="T21" s="105">
        <f>+[1]Ken!K111</f>
        <v>234000</v>
      </c>
      <c r="U21" s="103">
        <f>+[1]Ken!K116</f>
        <v>0</v>
      </c>
      <c r="V21" s="106">
        <f>+[1]Ken!K121</f>
        <v>56000</v>
      </c>
    </row>
    <row r="22" spans="1:22" x14ac:dyDescent="0.25">
      <c r="A22" s="1" t="s">
        <v>57</v>
      </c>
      <c r="B22" s="105">
        <f>+[1]Mad!B111</f>
        <v>0</v>
      </c>
      <c r="C22" s="103">
        <f>+[1]Mad!B116</f>
        <v>0</v>
      </c>
      <c r="D22" s="106">
        <f>+[1]Mad!B121</f>
        <v>0</v>
      </c>
      <c r="E22" s="105">
        <f>+[1]Mad!C111</f>
        <v>0</v>
      </c>
      <c r="F22" s="103">
        <f>+[1]Mad!C116</f>
        <v>0</v>
      </c>
      <c r="G22" s="106">
        <f>+[1]Mad!C121</f>
        <v>286500</v>
      </c>
      <c r="H22" s="105">
        <f>+[1]Mad!D111</f>
        <v>0</v>
      </c>
      <c r="I22" s="103">
        <f>+[1]Mad!D116</f>
        <v>0</v>
      </c>
      <c r="J22" s="106">
        <f>+[1]Mad!D121</f>
        <v>0</v>
      </c>
      <c r="K22" s="105">
        <f>+[1]Mad!E111</f>
        <v>0</v>
      </c>
      <c r="L22" s="103">
        <f>+[1]Mad!E116</f>
        <v>0</v>
      </c>
      <c r="M22" s="106">
        <f>+[1]Mad!E121</f>
        <v>0</v>
      </c>
      <c r="N22" s="105">
        <f>+[1]Mad!G111</f>
        <v>0</v>
      </c>
      <c r="O22" s="103">
        <f>+[1]Mad!G116</f>
        <v>0</v>
      </c>
      <c r="P22" s="106">
        <f>+[1]Mad!G121</f>
        <v>0</v>
      </c>
      <c r="Q22" s="105">
        <f>+[1]Mad!H111</f>
        <v>2241068</v>
      </c>
      <c r="R22" s="103">
        <f>+[1]Mad!H116</f>
        <v>0</v>
      </c>
      <c r="S22" s="106">
        <f>+[1]Mad!H121</f>
        <v>0</v>
      </c>
      <c r="T22" s="105">
        <f>+[1]Mad!K111</f>
        <v>0</v>
      </c>
      <c r="U22" s="103">
        <f>+[1]Mad!K116</f>
        <v>0</v>
      </c>
      <c r="V22" s="106">
        <f>+[1]Mad!K121</f>
        <v>0</v>
      </c>
    </row>
    <row r="23" spans="1:22" x14ac:dyDescent="0.25">
      <c r="A23" s="1" t="s">
        <v>61</v>
      </c>
      <c r="B23" s="105">
        <f>+[1]Moz!B111</f>
        <v>0</v>
      </c>
      <c r="C23" s="103">
        <f>+[1]Moz!B116</f>
        <v>0</v>
      </c>
      <c r="D23" s="106">
        <f>+[1]Moz!B121</f>
        <v>0</v>
      </c>
      <c r="E23" s="105">
        <f>+[1]Moz!C111</f>
        <v>0</v>
      </c>
      <c r="F23" s="103">
        <f>+[1]Moz!C116</f>
        <v>0</v>
      </c>
      <c r="G23" s="106">
        <f>+[1]Moz!C121</f>
        <v>617200</v>
      </c>
      <c r="H23" s="105">
        <f>+[1]Moz!D111</f>
        <v>0</v>
      </c>
      <c r="I23" s="103">
        <f>+[1]Moz!D116</f>
        <v>0</v>
      </c>
      <c r="J23" s="106">
        <f>+[1]Moz!D121</f>
        <v>0</v>
      </c>
      <c r="K23" s="105">
        <f>+[1]Moz!E111</f>
        <v>0</v>
      </c>
      <c r="L23" s="103">
        <f>+[1]Moz!E116</f>
        <v>0</v>
      </c>
      <c r="M23" s="106">
        <f>+[1]Moz!E121</f>
        <v>0</v>
      </c>
      <c r="N23" s="105">
        <f>+[1]Moz!G111</f>
        <v>0</v>
      </c>
      <c r="O23" s="103">
        <f>+[1]Moz!G116</f>
        <v>0</v>
      </c>
      <c r="P23" s="106">
        <f>+[1]Moz!G121</f>
        <v>0</v>
      </c>
      <c r="Q23" s="105">
        <f>+[1]Moz!H111</f>
        <v>0</v>
      </c>
      <c r="R23" s="103">
        <f>+[1]Moz!H116</f>
        <v>0</v>
      </c>
      <c r="S23" s="106">
        <f>+[1]Moz!H121</f>
        <v>0</v>
      </c>
      <c r="T23" s="105">
        <f>+[1]Moz!K111</f>
        <v>0</v>
      </c>
      <c r="U23" s="103">
        <f>+[1]Moz!K116</f>
        <v>0</v>
      </c>
      <c r="V23" s="106">
        <f>+[1]Moz!K121</f>
        <v>0</v>
      </c>
    </row>
    <row r="24" spans="1:22" x14ac:dyDescent="0.25">
      <c r="A24" s="1" t="s">
        <v>62</v>
      </c>
      <c r="B24" s="105">
        <f>+[1]Nam!B111</f>
        <v>0</v>
      </c>
      <c r="C24" s="103">
        <f>+[1]Nam!B116</f>
        <v>0</v>
      </c>
      <c r="D24" s="106">
        <f>+[1]Nam!B121</f>
        <v>0</v>
      </c>
      <c r="E24" s="105">
        <f>+[1]Nam!C111</f>
        <v>0</v>
      </c>
      <c r="F24" s="103">
        <f>+[1]Nam!C116</f>
        <v>0</v>
      </c>
      <c r="G24" s="106">
        <f>+[1]Nam!C121</f>
        <v>0</v>
      </c>
      <c r="H24" s="105">
        <f>+[1]Nam!D111</f>
        <v>25100</v>
      </c>
      <c r="I24" s="103">
        <f>+[1]Nam!D116</f>
        <v>0</v>
      </c>
      <c r="J24" s="106">
        <f>+[1]Nam!D121</f>
        <v>0</v>
      </c>
      <c r="K24" s="105">
        <f>+[1]Nam!E111</f>
        <v>0</v>
      </c>
      <c r="L24" s="103">
        <f>+[1]Nam!E116</f>
        <v>0</v>
      </c>
      <c r="M24" s="106">
        <f>+[1]Nam!E121</f>
        <v>0</v>
      </c>
      <c r="N24" s="105">
        <f>+[1]Nam!G111</f>
        <v>0</v>
      </c>
      <c r="O24" s="103">
        <f>+[1]Nam!G116</f>
        <v>0</v>
      </c>
      <c r="P24" s="106">
        <f>+[1]Nam!G121</f>
        <v>0</v>
      </c>
      <c r="Q24" s="105">
        <f>+[1]Nam!H111</f>
        <v>0</v>
      </c>
      <c r="R24" s="103">
        <f>+[1]Nam!H116</f>
        <v>100000</v>
      </c>
      <c r="S24" s="106">
        <f>+[1]Nam!H121</f>
        <v>0</v>
      </c>
      <c r="T24" s="105">
        <f>+[1]Nam!K111</f>
        <v>0</v>
      </c>
      <c r="U24" s="103">
        <f>+[1]Nam!K116</f>
        <v>0</v>
      </c>
      <c r="V24" s="106">
        <f>+[1]Nam!K121</f>
        <v>0</v>
      </c>
    </row>
    <row r="25" spans="1:22" x14ac:dyDescent="0.25">
      <c r="A25" s="1" t="s">
        <v>63</v>
      </c>
      <c r="B25" s="105">
        <f>+[1]Niger!B111</f>
        <v>0</v>
      </c>
      <c r="C25" s="103">
        <f>+[1]Niger!B116</f>
        <v>0</v>
      </c>
      <c r="D25" s="106">
        <f>+[1]Niger!B121</f>
        <v>0</v>
      </c>
      <c r="E25" s="105">
        <f>+[1]Niger!C111</f>
        <v>0</v>
      </c>
      <c r="F25" s="103">
        <f>+[1]Niger!C116</f>
        <v>0</v>
      </c>
      <c r="G25" s="106">
        <f>+[1]Niger!C121</f>
        <v>0</v>
      </c>
      <c r="H25" s="105">
        <f>+[1]Niger!D111</f>
        <v>0</v>
      </c>
      <c r="I25" s="103">
        <f>+[1]Niger!D116</f>
        <v>0</v>
      </c>
      <c r="J25" s="106">
        <f>+[1]Niger!D121</f>
        <v>0</v>
      </c>
      <c r="K25" s="105">
        <f>+[1]Niger!E111</f>
        <v>0</v>
      </c>
      <c r="L25" s="103">
        <f>+[1]Niger!E116</f>
        <v>0</v>
      </c>
      <c r="M25" s="106">
        <f>+[1]Niger!E121</f>
        <v>0</v>
      </c>
      <c r="N25" s="105">
        <f>+[1]Niger!G111</f>
        <v>0</v>
      </c>
      <c r="O25" s="103">
        <f>+[1]Niger!G116</f>
        <v>0</v>
      </c>
      <c r="P25" s="106">
        <f>+[1]Niger!G121</f>
        <v>0</v>
      </c>
      <c r="Q25" s="105">
        <f>+[1]Niger!H111</f>
        <v>0</v>
      </c>
      <c r="R25" s="103">
        <f>+[1]Niger!H116</f>
        <v>0</v>
      </c>
      <c r="S25" s="106">
        <f>+[1]Niger!H121</f>
        <v>0</v>
      </c>
      <c r="T25" s="105">
        <f>+[1]Niger!K111</f>
        <v>19500</v>
      </c>
      <c r="U25" s="103">
        <f>+[1]Niger!K116</f>
        <v>0</v>
      </c>
      <c r="V25" s="106">
        <f>+[1]Niger!K121</f>
        <v>0</v>
      </c>
    </row>
    <row r="26" spans="1:22" x14ac:dyDescent="0.25">
      <c r="A26" s="1" t="s">
        <v>64</v>
      </c>
      <c r="B26" s="105">
        <f>+[1]Nga!B111</f>
        <v>0</v>
      </c>
      <c r="C26" s="103">
        <f>+[1]Nga!B116</f>
        <v>0</v>
      </c>
      <c r="D26" s="106">
        <f>+[1]Nga!B121</f>
        <v>0</v>
      </c>
      <c r="E26" s="105">
        <f>+[1]Nga!C111</f>
        <v>0</v>
      </c>
      <c r="F26" s="103">
        <f>+[1]Nga!C116</f>
        <v>0</v>
      </c>
      <c r="G26" s="106">
        <f>+[1]Nga!C121</f>
        <v>17866044</v>
      </c>
      <c r="H26" s="105">
        <f>+[1]Nga!D111</f>
        <v>0</v>
      </c>
      <c r="I26" s="103">
        <f>+[1]Nga!D116</f>
        <v>0</v>
      </c>
      <c r="J26" s="106">
        <f>+[1]Nga!D121</f>
        <v>0</v>
      </c>
      <c r="K26" s="105">
        <f>+[1]Nga!E111</f>
        <v>0</v>
      </c>
      <c r="L26" s="103">
        <f>+[1]Nga!E116</f>
        <v>0</v>
      </c>
      <c r="M26" s="106">
        <f>+[1]Nga!E121</f>
        <v>2230444</v>
      </c>
      <c r="N26" s="105">
        <f>+[1]Nga!G111</f>
        <v>0</v>
      </c>
      <c r="O26" s="103">
        <f>+[1]Nga!G116</f>
        <v>0</v>
      </c>
      <c r="P26" s="106">
        <f>+[1]Nga!G121</f>
        <v>0</v>
      </c>
      <c r="Q26" s="105">
        <f>+[1]Nga!H111</f>
        <v>25000</v>
      </c>
      <c r="R26" s="103">
        <f>+[1]Nga!H116</f>
        <v>314588</v>
      </c>
      <c r="S26" s="106">
        <f>+[1]Nga!H121</f>
        <v>273411</v>
      </c>
      <c r="T26" s="105">
        <f>+[1]Nga!K111</f>
        <v>23750</v>
      </c>
      <c r="U26" s="103">
        <f>+[1]Nga!K116</f>
        <v>0</v>
      </c>
      <c r="V26" s="106">
        <f>+[1]Nga!K121</f>
        <v>3667550</v>
      </c>
    </row>
    <row r="27" spans="1:22" x14ac:dyDescent="0.25">
      <c r="A27" s="1" t="s">
        <v>66</v>
      </c>
      <c r="B27" s="105">
        <f>+[1]Sen!B111</f>
        <v>0</v>
      </c>
      <c r="C27" s="103">
        <f>+[1]Sen!B116</f>
        <v>0</v>
      </c>
      <c r="D27" s="106">
        <f>+[1]Sen!B121</f>
        <v>0</v>
      </c>
      <c r="E27" s="105">
        <f>+[1]Sen!C111</f>
        <v>0</v>
      </c>
      <c r="F27" s="103">
        <f>+[1]Sen!C116</f>
        <v>0</v>
      </c>
      <c r="G27" s="106">
        <f>+[1]Sen!C121</f>
        <v>0</v>
      </c>
      <c r="H27" s="105">
        <f>+[1]Sen!D111</f>
        <v>13500</v>
      </c>
      <c r="I27" s="103">
        <f>+[1]Sen!D116</f>
        <v>0</v>
      </c>
      <c r="J27" s="106">
        <f>+[1]Sen!D121</f>
        <v>0</v>
      </c>
      <c r="K27" s="105">
        <f>+[1]Sen!E111</f>
        <v>0</v>
      </c>
      <c r="L27" s="103">
        <f>+[1]Sen!E116</f>
        <v>0</v>
      </c>
      <c r="M27" s="106">
        <f>+[1]Sen!E121</f>
        <v>150000</v>
      </c>
      <c r="N27" s="105">
        <f>+[1]Sen!G111</f>
        <v>0</v>
      </c>
      <c r="O27" s="103">
        <f>+[1]Sen!G116</f>
        <v>0</v>
      </c>
      <c r="P27" s="106">
        <f>+[1]Sen!G121</f>
        <v>0</v>
      </c>
      <c r="Q27" s="105">
        <f>+[1]Sen!H111</f>
        <v>40000</v>
      </c>
      <c r="R27" s="103">
        <f>+[1]Sen!H116</f>
        <v>0</v>
      </c>
      <c r="S27" s="106">
        <f>+[1]Sen!H121</f>
        <v>0</v>
      </c>
      <c r="T27" s="105">
        <f>+[1]Sen!K111</f>
        <v>0</v>
      </c>
      <c r="U27" s="103">
        <f>+[1]Sen!K116</f>
        <v>0</v>
      </c>
      <c r="V27" s="106">
        <f>+[1]Sen!K121</f>
        <v>0</v>
      </c>
    </row>
    <row r="28" spans="1:22" x14ac:dyDescent="0.25">
      <c r="A28" s="1" t="s">
        <v>68</v>
      </c>
      <c r="B28" s="105">
        <f>+[1]Som!B111</f>
        <v>0</v>
      </c>
      <c r="C28" s="103">
        <f>+[1]Som!B116</f>
        <v>0</v>
      </c>
      <c r="D28" s="106">
        <f>+[1]Som!B121</f>
        <v>0</v>
      </c>
      <c r="E28" s="105">
        <f>+[1]Som!C111</f>
        <v>0</v>
      </c>
      <c r="F28" s="103">
        <f>+[1]Som!C116</f>
        <v>0</v>
      </c>
      <c r="G28" s="106">
        <f>+[1]Som!C121</f>
        <v>0</v>
      </c>
      <c r="H28" s="105">
        <f>+[1]Som!D111</f>
        <v>46650</v>
      </c>
      <c r="I28" s="103">
        <f>+[1]Som!D116</f>
        <v>0</v>
      </c>
      <c r="J28" s="106">
        <f>+[1]Som!D121</f>
        <v>0</v>
      </c>
      <c r="K28" s="105">
        <f>+[1]Som!E111</f>
        <v>0</v>
      </c>
      <c r="L28" s="103">
        <f>+[1]Som!E116</f>
        <v>0</v>
      </c>
      <c r="M28" s="106">
        <f>+[1]Som!E121</f>
        <v>0</v>
      </c>
      <c r="N28" s="105">
        <f>+[1]Som!G111</f>
        <v>0</v>
      </c>
      <c r="O28" s="103">
        <f>+[1]Som!G116</f>
        <v>0</v>
      </c>
      <c r="P28" s="106">
        <f>+[1]Som!G121</f>
        <v>0</v>
      </c>
      <c r="Q28" s="105">
        <f>+[1]Som!H111</f>
        <v>0</v>
      </c>
      <c r="R28" s="103">
        <f>+[1]Som!H116</f>
        <v>0</v>
      </c>
      <c r="S28" s="106">
        <f>+[1]Som!H121</f>
        <v>0</v>
      </c>
      <c r="T28" s="105">
        <f>+[1]Som!K111</f>
        <v>0</v>
      </c>
      <c r="U28" s="103">
        <f>+[1]Som!K116</f>
        <v>0</v>
      </c>
      <c r="V28" s="106">
        <f>+[1]Som!K121</f>
        <v>0</v>
      </c>
    </row>
    <row r="29" spans="1:22" x14ac:dyDescent="0.25">
      <c r="A29" s="1" t="s">
        <v>98</v>
      </c>
      <c r="B29" s="105">
        <f>+[1]STP!B111</f>
        <v>0</v>
      </c>
      <c r="C29" s="103">
        <f>+[1]STP!B116</f>
        <v>0</v>
      </c>
      <c r="D29" s="106">
        <f>+[1]STP!B121</f>
        <v>0</v>
      </c>
      <c r="E29" s="105">
        <f>+[1]STP!C111</f>
        <v>0</v>
      </c>
      <c r="F29" s="103">
        <f>+[1]STP!C116</f>
        <v>0</v>
      </c>
      <c r="G29" s="106">
        <f>+[1]STP!C121</f>
        <v>12100</v>
      </c>
      <c r="H29" s="105">
        <f>+[1]STP!D111</f>
        <v>0</v>
      </c>
      <c r="I29" s="103">
        <f>+[1]STP!D116</f>
        <v>0</v>
      </c>
      <c r="J29" s="106">
        <f>+[1]STP!D121</f>
        <v>0</v>
      </c>
      <c r="K29" s="105">
        <f>+[1]STP!E111</f>
        <v>0</v>
      </c>
      <c r="L29" s="103">
        <f>+[1]STP!E116</f>
        <v>0</v>
      </c>
      <c r="M29" s="106">
        <f>+[1]STP!E121</f>
        <v>0</v>
      </c>
      <c r="N29" s="105">
        <f>+[1]STP!G111</f>
        <v>0</v>
      </c>
      <c r="O29" s="103">
        <f>+[1]STP!G116</f>
        <v>0</v>
      </c>
      <c r="P29" s="106">
        <f>+[1]STP!G121</f>
        <v>0</v>
      </c>
      <c r="Q29" s="105">
        <f>+[1]STP!H111</f>
        <v>0</v>
      </c>
      <c r="R29" s="103">
        <f>+[1]STP!H116</f>
        <v>0</v>
      </c>
      <c r="S29" s="106">
        <f>+[1]STP!H121</f>
        <v>0</v>
      </c>
      <c r="T29" s="105">
        <f>+[1]STP!K111</f>
        <v>0</v>
      </c>
      <c r="U29" s="103">
        <f>+[1]STP!K116</f>
        <v>0</v>
      </c>
      <c r="V29" s="106">
        <f>+[1]STP!K121</f>
        <v>0</v>
      </c>
    </row>
    <row r="30" spans="1:22" x14ac:dyDescent="0.25">
      <c r="A30" t="s">
        <v>71</v>
      </c>
      <c r="B30" s="105">
        <f>+[1]NSud!B111</f>
        <v>0</v>
      </c>
      <c r="C30" s="103">
        <f>+[1]NSud!B116</f>
        <v>0</v>
      </c>
      <c r="D30" s="106">
        <f>+[1]NSud!B121</f>
        <v>0</v>
      </c>
      <c r="E30" s="105">
        <f>+[1]NSud!C111</f>
        <v>3239958</v>
      </c>
      <c r="F30" s="103">
        <f>+[1]NSud!C116</f>
        <v>0</v>
      </c>
      <c r="G30" s="106">
        <f>+[1]NSud!C121</f>
        <v>0</v>
      </c>
      <c r="H30" s="105">
        <f>+[1]NSud!D111</f>
        <v>8806865</v>
      </c>
      <c r="I30" s="103">
        <f>+[1]NSud!D116</f>
        <v>0</v>
      </c>
      <c r="J30" s="106">
        <f>+[1]NSud!D121</f>
        <v>2580013</v>
      </c>
      <c r="K30" s="105">
        <f>+[1]NSud!E111</f>
        <v>0</v>
      </c>
      <c r="L30" s="103">
        <f>+[1]NSud!E116</f>
        <v>0</v>
      </c>
      <c r="M30" s="106">
        <f>+[1]NSud!E121</f>
        <v>0</v>
      </c>
      <c r="N30" s="105">
        <f>+[1]NSud!G111</f>
        <v>0</v>
      </c>
      <c r="O30" s="103">
        <f>+[1]NSud!G116</f>
        <v>0</v>
      </c>
      <c r="P30" s="106">
        <f>+[1]NSud!G121</f>
        <v>0</v>
      </c>
      <c r="Q30" s="105">
        <f>+[1]NSud!H111</f>
        <v>86000</v>
      </c>
      <c r="R30" s="103">
        <f>+[1]NSud!H116</f>
        <v>148850</v>
      </c>
      <c r="S30" s="106">
        <f>+[1]NSud!H121</f>
        <v>144300</v>
      </c>
      <c r="T30" s="105">
        <f>+[1]NSud!K111</f>
        <v>7000</v>
      </c>
      <c r="U30" s="103">
        <f>+[1]NSud!K116</f>
        <v>0</v>
      </c>
      <c r="V30" s="106">
        <f>+[1]NSud!K121</f>
        <v>0</v>
      </c>
    </row>
    <row r="31" spans="1:22" x14ac:dyDescent="0.25">
      <c r="A31" t="s">
        <v>72</v>
      </c>
      <c r="B31" s="105">
        <f>+[1]SSud!B111</f>
        <v>0</v>
      </c>
      <c r="C31" s="103">
        <f>+[1]SSud!B116</f>
        <v>0</v>
      </c>
      <c r="D31" s="106">
        <f>+[1]SSud!B121</f>
        <v>0</v>
      </c>
      <c r="E31" s="105">
        <f>+[1]SSud!C111</f>
        <v>0</v>
      </c>
      <c r="F31" s="103">
        <f>+[1]SSud!C116</f>
        <v>0</v>
      </c>
      <c r="G31" s="106">
        <f>+[1]SSud!C121</f>
        <v>0</v>
      </c>
      <c r="H31" s="105">
        <f>+[1]SSud!D111</f>
        <v>0</v>
      </c>
      <c r="I31" s="103">
        <f>+[1]SSud!D116</f>
        <v>0</v>
      </c>
      <c r="J31" s="106">
        <f>+[1]SSud!D121</f>
        <v>0</v>
      </c>
      <c r="K31" s="105">
        <f>+[1]SSud!E111</f>
        <v>0</v>
      </c>
      <c r="L31" s="103">
        <f>+[1]SSud!E116</f>
        <v>0</v>
      </c>
      <c r="M31" s="106">
        <f>+[1]SSud!E121</f>
        <v>0</v>
      </c>
      <c r="N31" s="105">
        <f>+[1]SSud!G111</f>
        <v>0</v>
      </c>
      <c r="O31" s="103">
        <f>+[1]SSud!G116</f>
        <v>0</v>
      </c>
      <c r="P31" s="106">
        <f>+[1]SSud!G121</f>
        <v>0</v>
      </c>
      <c r="Q31" s="105">
        <f>+[1]SSud!H111</f>
        <v>50000</v>
      </c>
      <c r="R31" s="103">
        <f>+[1]SSud!H116</f>
        <v>0</v>
      </c>
      <c r="S31" s="106">
        <f>+[1]SSud!H121</f>
        <v>0</v>
      </c>
      <c r="T31" s="105">
        <f>+[1]SSud!K111</f>
        <v>48350</v>
      </c>
      <c r="U31" s="103">
        <f>+[1]SSud!K116</f>
        <v>0</v>
      </c>
      <c r="V31" s="106">
        <f>+[1]SSud!K121</f>
        <v>0</v>
      </c>
    </row>
    <row r="32" spans="1:22" x14ac:dyDescent="0.25">
      <c r="A32" s="1" t="s">
        <v>74</v>
      </c>
      <c r="B32" s="105">
        <f>+[1]Tnz!B111</f>
        <v>0</v>
      </c>
      <c r="C32" s="103">
        <f>+[1]Tnz!B116</f>
        <v>0</v>
      </c>
      <c r="D32" s="106">
        <f>+[1]Tnz!B121</f>
        <v>0</v>
      </c>
      <c r="E32" s="105">
        <f>+[1]Tnz!C111</f>
        <v>0</v>
      </c>
      <c r="F32" s="103">
        <f>+[1]Tnz!C116</f>
        <v>5718505</v>
      </c>
      <c r="G32" s="106">
        <f>+[1]Tnz!C121</f>
        <v>2489587</v>
      </c>
      <c r="H32" s="105">
        <f>+[1]Tnz!D111</f>
        <v>0</v>
      </c>
      <c r="I32" s="103">
        <f>+[1]Tnz!D116</f>
        <v>0</v>
      </c>
      <c r="J32" s="106">
        <f>+[1]Tnz!D121</f>
        <v>0</v>
      </c>
      <c r="K32" s="105">
        <f>+[1]Tnz!E111</f>
        <v>0</v>
      </c>
      <c r="L32" s="103">
        <f>+[1]Tnz!E116</f>
        <v>0</v>
      </c>
      <c r="M32" s="106">
        <f>+[1]Tnz!E121</f>
        <v>0</v>
      </c>
      <c r="N32" s="105">
        <f>+[1]Tnz!G111</f>
        <v>0</v>
      </c>
      <c r="O32" s="103">
        <f>+[1]Tnz!G116</f>
        <v>0</v>
      </c>
      <c r="P32" s="106">
        <f>+[1]Tnz!G121</f>
        <v>0</v>
      </c>
      <c r="Q32" s="105">
        <f>+[1]Tnz!H111</f>
        <v>0</v>
      </c>
      <c r="R32" s="103">
        <f>+[1]Tnz!H116</f>
        <v>0</v>
      </c>
      <c r="S32" s="106">
        <f>+[1]Tnz!H121</f>
        <v>0</v>
      </c>
      <c r="T32" s="105">
        <f>+[1]Tnz!K111</f>
        <v>0</v>
      </c>
      <c r="U32" s="103">
        <f>+[1]Tnz!K116</f>
        <v>0</v>
      </c>
      <c r="V32" s="106">
        <f>+[1]Tnz!K121</f>
        <v>40000</v>
      </c>
    </row>
    <row r="33" spans="1:23" x14ac:dyDescent="0.25">
      <c r="A33" s="1" t="s">
        <v>75</v>
      </c>
      <c r="B33" s="105">
        <f>+[1]Togo!B111</f>
        <v>0</v>
      </c>
      <c r="C33" s="103">
        <f>+[1]Togo!B116</f>
        <v>0</v>
      </c>
      <c r="D33" s="106">
        <f>+[1]Togo!B121</f>
        <v>0</v>
      </c>
      <c r="E33" s="105">
        <f>+[1]Togo!C111</f>
        <v>0</v>
      </c>
      <c r="F33" s="103">
        <f>+[1]Togo!C116</f>
        <v>0</v>
      </c>
      <c r="G33" s="106">
        <f>+[1]Togo!C121</f>
        <v>108900</v>
      </c>
      <c r="H33" s="105">
        <f>+[1]Togo!D111</f>
        <v>0</v>
      </c>
      <c r="I33" s="103">
        <f>+[1]Togo!D116</f>
        <v>0</v>
      </c>
      <c r="J33" s="106">
        <f>+[1]Togo!D121</f>
        <v>0</v>
      </c>
      <c r="K33" s="105">
        <f>+[1]Togo!E111</f>
        <v>0</v>
      </c>
      <c r="L33" s="103">
        <f>+[1]Togo!E116</f>
        <v>0</v>
      </c>
      <c r="M33" s="106">
        <f>+[1]Togo!E121</f>
        <v>0</v>
      </c>
      <c r="N33" s="105">
        <f>+[1]Togo!G111</f>
        <v>0</v>
      </c>
      <c r="O33" s="103">
        <f>+[1]Togo!G116</f>
        <v>0</v>
      </c>
      <c r="P33" s="106">
        <f>+[1]Togo!G121</f>
        <v>0</v>
      </c>
      <c r="Q33" s="105">
        <f>+[1]Togo!H111</f>
        <v>0</v>
      </c>
      <c r="R33" s="103">
        <f>+[1]Togo!H116</f>
        <v>0</v>
      </c>
      <c r="S33" s="106">
        <f>+[1]Togo!H121</f>
        <v>0</v>
      </c>
      <c r="T33" s="105">
        <f>+[1]Togo!K111</f>
        <v>0</v>
      </c>
      <c r="U33" s="103">
        <f>+[1]Togo!K116</f>
        <v>0</v>
      </c>
      <c r="V33" s="106">
        <f>+[1]Togo!K121</f>
        <v>0</v>
      </c>
    </row>
    <row r="34" spans="1:23" x14ac:dyDescent="0.25">
      <c r="A34" s="1" t="s">
        <v>76</v>
      </c>
      <c r="B34" s="105">
        <f>+[1]Uga!B111</f>
        <v>0</v>
      </c>
      <c r="C34" s="103">
        <f>+[1]Uga!B116</f>
        <v>0</v>
      </c>
      <c r="D34" s="106">
        <f>+[1]Uga!B121</f>
        <v>0</v>
      </c>
      <c r="E34" s="105">
        <f>+[1]Uga!C111</f>
        <v>0</v>
      </c>
      <c r="F34" s="103">
        <f>+[1]Uga!C116</f>
        <v>0</v>
      </c>
      <c r="G34" s="106">
        <f>+[1]Uga!C121</f>
        <v>2243670</v>
      </c>
      <c r="H34" s="105">
        <f>+[1]Uga!D111</f>
        <v>0</v>
      </c>
      <c r="I34" s="103">
        <f>+[1]Uga!D116</f>
        <v>0</v>
      </c>
      <c r="J34" s="106">
        <f>+[1]Uga!D121</f>
        <v>0</v>
      </c>
      <c r="K34" s="105">
        <f>+[1]Uga!E111</f>
        <v>0</v>
      </c>
      <c r="L34" s="103">
        <f>+[1]Uga!E116</f>
        <v>0</v>
      </c>
      <c r="M34" s="106">
        <f>+[1]Uga!E121</f>
        <v>0</v>
      </c>
      <c r="N34" s="105">
        <f>+[1]Uga!G111</f>
        <v>0</v>
      </c>
      <c r="O34" s="103">
        <f>+[1]Uga!G116</f>
        <v>0</v>
      </c>
      <c r="P34" s="106">
        <f>+[1]Uga!G121</f>
        <v>0</v>
      </c>
      <c r="Q34" s="105">
        <f>+[1]Uga!H111</f>
        <v>0</v>
      </c>
      <c r="R34" s="103">
        <f>+[1]Uga!H116</f>
        <v>0</v>
      </c>
      <c r="S34" s="106">
        <f>+[1]Uga!H121</f>
        <v>0</v>
      </c>
      <c r="T34" s="105">
        <f>+[1]Uga!K111</f>
        <v>0</v>
      </c>
      <c r="U34" s="103">
        <f>+[1]Uga!K116</f>
        <v>0</v>
      </c>
      <c r="V34" s="106">
        <f>+[1]Uga!K121</f>
        <v>0</v>
      </c>
    </row>
    <row r="35" spans="1:23" x14ac:dyDescent="0.25">
      <c r="A35" s="1" t="s">
        <v>77</v>
      </c>
      <c r="B35" s="105">
        <f>+[1]Zam!B111</f>
        <v>0</v>
      </c>
      <c r="C35" s="103">
        <f>+[1]Zam!B116</f>
        <v>0</v>
      </c>
      <c r="D35" s="106">
        <f>+[1]Zam!B121</f>
        <v>0</v>
      </c>
      <c r="E35" s="105">
        <f>+[1]Zam!C111</f>
        <v>0</v>
      </c>
      <c r="F35" s="103">
        <f>+[1]Zam!C116</f>
        <v>0</v>
      </c>
      <c r="G35" s="106">
        <f>+[1]Zam!C121</f>
        <v>280994</v>
      </c>
      <c r="H35" s="105">
        <f>+[1]Zam!D111</f>
        <v>0</v>
      </c>
      <c r="I35" s="103">
        <f>+[1]Zam!D116</f>
        <v>0</v>
      </c>
      <c r="J35" s="106">
        <f>+[1]Zam!D121</f>
        <v>0</v>
      </c>
      <c r="K35" s="105">
        <f>+[1]Zam!E111</f>
        <v>0</v>
      </c>
      <c r="L35" s="103">
        <f>+[1]Zam!E116</f>
        <v>0</v>
      </c>
      <c r="M35" s="106">
        <f>+[1]Zam!E121</f>
        <v>0</v>
      </c>
      <c r="N35" s="105">
        <f>+[1]Zam!G111</f>
        <v>0</v>
      </c>
      <c r="O35" s="103">
        <f>+[1]Zam!G116</f>
        <v>0</v>
      </c>
      <c r="P35" s="106">
        <f>+[1]Zam!G121</f>
        <v>0</v>
      </c>
      <c r="Q35" s="105">
        <f>+[1]Zam!H111</f>
        <v>0</v>
      </c>
      <c r="R35" s="103">
        <f>+[1]Zam!H116</f>
        <v>282303</v>
      </c>
      <c r="S35" s="106">
        <f>+[1]Zam!H121</f>
        <v>0</v>
      </c>
      <c r="T35" s="105">
        <f>+[1]Zam!K111</f>
        <v>0</v>
      </c>
      <c r="U35" s="103">
        <f>+[1]Zam!K116</f>
        <v>200990</v>
      </c>
      <c r="V35" s="106">
        <f>+[1]Zam!K121</f>
        <v>0</v>
      </c>
    </row>
    <row r="36" spans="1:23" x14ac:dyDescent="0.25">
      <c r="A36" s="1" t="s">
        <v>79</v>
      </c>
      <c r="B36" s="105">
        <f>+[1]Zbw!B111</f>
        <v>0</v>
      </c>
      <c r="C36" s="103">
        <f>+[1]Zbw!B116</f>
        <v>0</v>
      </c>
      <c r="D36" s="106">
        <f>+[1]Zbw!B121</f>
        <v>0</v>
      </c>
      <c r="E36" s="105">
        <f>+[1]Zbw!C111</f>
        <v>0</v>
      </c>
      <c r="F36" s="103">
        <f>+[1]Zbw!C116</f>
        <v>0</v>
      </c>
      <c r="G36" s="106">
        <f>+[1]Zbw!C121</f>
        <v>0</v>
      </c>
      <c r="H36" s="105">
        <f>+[1]Zbw!D111</f>
        <v>0</v>
      </c>
      <c r="I36" s="103">
        <f>+[1]Zbw!D116</f>
        <v>0</v>
      </c>
      <c r="J36" s="106">
        <f>+[1]Zbw!D121</f>
        <v>0</v>
      </c>
      <c r="K36" s="105">
        <f>+[1]Zbw!E111</f>
        <v>240000</v>
      </c>
      <c r="L36" s="103">
        <f>+[1]Zbw!E116</f>
        <v>0</v>
      </c>
      <c r="M36" s="106">
        <f>+[1]Zbw!E121</f>
        <v>0</v>
      </c>
      <c r="N36" s="105">
        <f>+[1]Zbw!G111</f>
        <v>0</v>
      </c>
      <c r="O36" s="103">
        <f>+[1]Zbw!G116</f>
        <v>0</v>
      </c>
      <c r="P36" s="106">
        <f>+[1]Zbw!G121</f>
        <v>0</v>
      </c>
      <c r="Q36" s="105">
        <f>+[1]Zbw!H111</f>
        <v>0</v>
      </c>
      <c r="R36" s="103">
        <f>+[1]Zbw!H116</f>
        <v>0</v>
      </c>
      <c r="S36" s="106">
        <f>+[1]Zbw!H121</f>
        <v>0</v>
      </c>
      <c r="T36" s="105">
        <f>+[1]Zbw!K111</f>
        <v>0</v>
      </c>
      <c r="U36" s="103">
        <f>+[1]Zbw!K116</f>
        <v>0</v>
      </c>
      <c r="V36" s="106">
        <f>+[1]Zbw!K121</f>
        <v>0</v>
      </c>
    </row>
    <row r="37" spans="1:23" s="35" customFormat="1" ht="12.75" x14ac:dyDescent="0.2">
      <c r="A37" s="205" t="s">
        <v>9</v>
      </c>
      <c r="B37" s="112">
        <f t="shared" ref="B37:V37" si="0">SUM(B5:B36)</f>
        <v>0</v>
      </c>
      <c r="C37" s="112">
        <f t="shared" si="0"/>
        <v>3986666</v>
      </c>
      <c r="D37" s="112">
        <f t="shared" si="0"/>
        <v>4313500</v>
      </c>
      <c r="E37" s="112">
        <f t="shared" si="0"/>
        <v>4975082</v>
      </c>
      <c r="F37" s="112">
        <f t="shared" si="0"/>
        <v>10797218</v>
      </c>
      <c r="G37" s="112">
        <f t="shared" si="0"/>
        <v>64502866</v>
      </c>
      <c r="H37" s="112">
        <f t="shared" si="0"/>
        <v>8907115</v>
      </c>
      <c r="I37" s="112">
        <f t="shared" si="0"/>
        <v>0</v>
      </c>
      <c r="J37" s="112">
        <f t="shared" si="0"/>
        <v>3691214</v>
      </c>
      <c r="K37" s="112">
        <f t="shared" si="0"/>
        <v>240000</v>
      </c>
      <c r="L37" s="112">
        <f t="shared" si="0"/>
        <v>0</v>
      </c>
      <c r="M37" s="112">
        <f t="shared" si="0"/>
        <v>4180444</v>
      </c>
      <c r="N37" s="112">
        <f t="shared" si="0"/>
        <v>134276</v>
      </c>
      <c r="O37" s="112">
        <f t="shared" si="0"/>
        <v>0</v>
      </c>
      <c r="P37" s="112">
        <f t="shared" si="0"/>
        <v>0</v>
      </c>
      <c r="Q37" s="112">
        <f t="shared" si="0"/>
        <v>2736218</v>
      </c>
      <c r="R37" s="112">
        <f t="shared" si="0"/>
        <v>982341</v>
      </c>
      <c r="S37" s="112">
        <f t="shared" si="0"/>
        <v>435461</v>
      </c>
      <c r="T37" s="112">
        <f t="shared" si="0"/>
        <v>3168701</v>
      </c>
      <c r="U37" s="112">
        <f t="shared" si="0"/>
        <v>210990</v>
      </c>
      <c r="V37" s="137">
        <f t="shared" si="0"/>
        <v>5530963</v>
      </c>
      <c r="W37" s="206"/>
    </row>
    <row r="38" spans="1:23" x14ac:dyDescent="0.25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</row>
    <row r="39" spans="1:23" x14ac:dyDescent="0.25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</row>
    <row r="40" spans="1:23" x14ac:dyDescent="0.2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</row>
    <row r="41" spans="1:23" x14ac:dyDescent="0.25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</row>
    <row r="42" spans="1:23" x14ac:dyDescent="0.25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</row>
    <row r="43" spans="1:23" x14ac:dyDescent="0.25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</row>
    <row r="44" spans="1:23" x14ac:dyDescent="0.25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</row>
    <row r="45" spans="1:23" x14ac:dyDescent="0.25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</row>
    <row r="46" spans="1:23" x14ac:dyDescent="0.25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</row>
    <row r="47" spans="1:23" x14ac:dyDescent="0.25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</row>
    <row r="48" spans="1:23" x14ac:dyDescent="0.25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</row>
    <row r="49" spans="2:22" x14ac:dyDescent="0.25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</row>
    <row r="50" spans="2:22" x14ac:dyDescent="0.25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</row>
    <row r="51" spans="2:22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</row>
    <row r="52" spans="2:22" x14ac:dyDescent="0.25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</row>
    <row r="53" spans="2:22" x14ac:dyDescent="0.25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</row>
    <row r="54" spans="2:22" x14ac:dyDescent="0.25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</row>
    <row r="55" spans="2:22" x14ac:dyDescent="0.25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</row>
    <row r="56" spans="2:22" x14ac:dyDescent="0.25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</row>
    <row r="57" spans="2:22" x14ac:dyDescent="0.25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</row>
    <row r="58" spans="2:22" x14ac:dyDescent="0.25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</row>
    <row r="59" spans="2:22" x14ac:dyDescent="0.25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</row>
    <row r="60" spans="2:22" x14ac:dyDescent="0.25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</row>
    <row r="61" spans="2:22" x14ac:dyDescent="0.25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</row>
  </sheetData>
  <mergeCells count="7">
    <mergeCell ref="T3:V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E19B-915E-4A13-BEE9-0017CDC2C3C6}">
  <sheetPr>
    <pageSetUpPr fitToPage="1"/>
  </sheetPr>
  <dimension ref="A1:W38"/>
  <sheetViews>
    <sheetView workbookViewId="0">
      <selection activeCell="L39" sqref="L39"/>
    </sheetView>
  </sheetViews>
  <sheetFormatPr defaultRowHeight="15" x14ac:dyDescent="0.25"/>
  <cols>
    <col min="1" max="1" width="17" style="35" customWidth="1"/>
    <col min="2" max="2" width="10.85546875" style="44" customWidth="1"/>
    <col min="3" max="3" width="11.28515625" style="44" customWidth="1"/>
    <col min="4" max="4" width="11.5703125" style="44" customWidth="1"/>
    <col min="5" max="5" width="11.28515625" style="44" customWidth="1"/>
    <col min="6" max="6" width="13.28515625" style="44" customWidth="1"/>
    <col min="7" max="7" width="10.42578125" style="44" customWidth="1"/>
    <col min="8" max="8" width="11.7109375" style="44" customWidth="1"/>
    <col min="9" max="9" width="10.7109375" style="44" customWidth="1"/>
    <col min="10" max="10" width="10" style="44" customWidth="1"/>
    <col min="11" max="13" width="11.5703125" style="83" customWidth="1"/>
    <col min="14" max="14" width="12.5703125" style="83" customWidth="1"/>
    <col min="15" max="22" width="11.5703125" style="83" customWidth="1"/>
    <col min="23" max="23" width="10.140625" bestFit="1" customWidth="1"/>
  </cols>
  <sheetData>
    <row r="1" spans="1:22" s="13" customFormat="1" ht="18" x14ac:dyDescent="0.25">
      <c r="A1" s="207" t="s">
        <v>244</v>
      </c>
      <c r="B1" s="207"/>
      <c r="C1" s="207"/>
      <c r="D1" s="207"/>
      <c r="E1" s="207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s="35" customFormat="1" ht="12.75" x14ac:dyDescent="0.2">
      <c r="A2" s="199" t="s">
        <v>5</v>
      </c>
      <c r="B2" s="249" t="s">
        <v>215</v>
      </c>
      <c r="C2" s="249"/>
      <c r="D2" s="249"/>
      <c r="E2" s="249" t="s">
        <v>240</v>
      </c>
      <c r="F2" s="249"/>
      <c r="G2" s="249"/>
      <c r="H2" s="249" t="s">
        <v>217</v>
      </c>
      <c r="I2" s="249"/>
      <c r="J2" s="249"/>
      <c r="K2" s="249" t="s">
        <v>218</v>
      </c>
      <c r="L2" s="249"/>
      <c r="M2" s="249"/>
      <c r="N2" s="249" t="s">
        <v>241</v>
      </c>
      <c r="O2" s="249"/>
      <c r="P2" s="249"/>
      <c r="Q2" s="249" t="s">
        <v>221</v>
      </c>
      <c r="R2" s="249"/>
      <c r="S2" s="249"/>
      <c r="T2" s="248" t="s">
        <v>198</v>
      </c>
      <c r="U2" s="249"/>
      <c r="V2" s="249"/>
    </row>
    <row r="3" spans="1:22" s="35" customFormat="1" ht="12.75" x14ac:dyDescent="0.2">
      <c r="B3" s="42" t="s">
        <v>18</v>
      </c>
      <c r="C3" s="42" t="s">
        <v>19</v>
      </c>
      <c r="D3" s="42" t="s">
        <v>20</v>
      </c>
      <c r="E3" s="42" t="s">
        <v>18</v>
      </c>
      <c r="F3" s="42" t="s">
        <v>19</v>
      </c>
      <c r="G3" s="42" t="s">
        <v>20</v>
      </c>
      <c r="H3" s="42" t="s">
        <v>18</v>
      </c>
      <c r="I3" s="42" t="s">
        <v>19</v>
      </c>
      <c r="J3" s="42" t="s">
        <v>20</v>
      </c>
      <c r="K3" s="42" t="s">
        <v>18</v>
      </c>
      <c r="L3" s="42" t="s">
        <v>19</v>
      </c>
      <c r="M3" s="42" t="s">
        <v>20</v>
      </c>
      <c r="N3" s="42" t="s">
        <v>18</v>
      </c>
      <c r="O3" s="42" t="s">
        <v>19</v>
      </c>
      <c r="P3" s="42" t="s">
        <v>20</v>
      </c>
      <c r="Q3" s="42" t="s">
        <v>18</v>
      </c>
      <c r="R3" s="42" t="s">
        <v>19</v>
      </c>
      <c r="S3" s="42" t="s">
        <v>20</v>
      </c>
      <c r="T3" s="200" t="s">
        <v>18</v>
      </c>
      <c r="U3" s="42" t="s">
        <v>19</v>
      </c>
      <c r="V3" s="42" t="s">
        <v>20</v>
      </c>
    </row>
    <row r="4" spans="1:22" x14ac:dyDescent="0.25">
      <c r="A4" s="208" t="s">
        <v>106</v>
      </c>
      <c r="B4" s="99">
        <f>+'[1]Ex-Africa 2025'!C5+'[1]Ex-Africa 2025'!C104+'[1]Ex-Africa 2025'!C203+'[1]Ex-Africa 2025'!C302</f>
        <v>0</v>
      </c>
      <c r="C4" s="97">
        <f>+'[1]Ex-Africa 2025'!C402+'[1]Ex-Africa 2025'!C501+'[1]Ex-Africa 2025'!C600+'[1]Ex-Africa 2025'!C699</f>
        <v>0</v>
      </c>
      <c r="D4" s="100">
        <f>+'[1]Ex-Africa 2025'!C799+'[1]Ex-Africa 2025'!C898+'[1]Ex-Africa 2025'!C997+'[1]Ex-Africa 2025'!C1096</f>
        <v>0</v>
      </c>
      <c r="E4" s="99">
        <f>+'[1]Ex-Africa 2025'!D5+'[1]Ex-Africa 2025'!D104+'[1]Ex-Africa 2025'!D203+'[1]Ex-Africa 2025'!D302</f>
        <v>202461</v>
      </c>
      <c r="F4" s="97">
        <f>+'[1]Ex-Africa 2025'!D402+'[1]Ex-Africa 2025'!D501+'[1]Ex-Africa 2025'!D600+'[1]Ex-Africa 2025'!D699</f>
        <v>0</v>
      </c>
      <c r="G4" s="100">
        <f>+'[1]Ex-Africa 2025'!D799+'[1]Ex-Africa 2025'!D898+'[1]Ex-Africa 2025'!D997+'[1]Ex-Africa 2025'!D1096</f>
        <v>0</v>
      </c>
      <c r="H4" s="99">
        <f>+'[1]Ex-Africa 2025'!E5+'[1]Ex-Africa 2025'!E104+'[1]Ex-Africa 2025'!E203+'[1]Ex-Africa 2025'!E302</f>
        <v>25000</v>
      </c>
      <c r="I4" s="97">
        <f>+'[1]Ex-Africa 2025'!E402+'[1]Ex-Africa 2025'!E501+'[1]Ex-Africa 2025'!E600+'[1]Ex-Africa 2025'!E699</f>
        <v>0</v>
      </c>
      <c r="J4" s="100">
        <f>+'[1]Ex-Africa 2025'!E799+'[1]Ex-Africa 2025'!E898+'[1]Ex-Africa 2025'!E997+'[1]Ex-Africa 2025'!E1096</f>
        <v>0</v>
      </c>
      <c r="K4" s="99">
        <f>+'[1]Ex-Africa 2025'!F5+'[1]Ex-Africa 2025'!F104+'[1]Ex-Africa 2025'!F203+'[1]Ex-Africa 2025'!F302</f>
        <v>0</v>
      </c>
      <c r="L4" s="97">
        <f>+'[1]Ex-Africa 2025'!F402+'[1]Ex-Africa 2025'!F501+'[1]Ex-Africa 2025'!F600+'[1]Ex-Africa 2025'!F699</f>
        <v>0</v>
      </c>
      <c r="M4" s="100">
        <f>+'[1]Ex-Africa 2025'!F799+'[1]Ex-Africa 2025'!F898+'[1]Ex-Africa 2025'!F997+'[1]Ex-Africa 2025'!F1096</f>
        <v>0</v>
      </c>
      <c r="N4" s="170">
        <f>+'[1]Ex-Africa 2025'!H5+'[1]Ex-Africa 2025'!H104+'[1]Ex-Africa 2025'!H203+'[1]Ex-Africa 2025'!H302</f>
        <v>0</v>
      </c>
      <c r="O4" s="99">
        <f>+'[1]Ex-Africa 2025'!H402+'[1]Ex-Africa 2025'!H501+'[1]Ex-Africa 2025'!H600+'[1]Ex-Africa 2025'!H699</f>
        <v>0</v>
      </c>
      <c r="P4" s="100">
        <f>+'[1]Ex-Africa 2025'!H799+'[1]Ex-Africa 2025'!H898+'[1]Ex-Africa 2025'!H997+'[1]Ex-Africa 2025'!H1096</f>
        <v>0</v>
      </c>
      <c r="Q4" s="99">
        <f>+'[1]Ex-Africa 2025'!I5+'[1]Ex-Africa 2025'!I104+'[1]Ex-Africa 2025'!I203+'[1]Ex-Africa 2025'!I302</f>
        <v>0</v>
      </c>
      <c r="R4" s="100">
        <f>+'[1]Ex-Africa 2025'!I402+'[1]Ex-Africa 2025'!I501+'[1]Ex-Africa 2025'!I600+'[1]Ex-Africa 2025'!I699</f>
        <v>0</v>
      </c>
      <c r="S4" s="170">
        <f>+'[1]Ex-Africa 2025'!I799+'[1]Ex-Africa 2025'!I898+'[1]Ex-Africa 2025'!I997+'[1]Ex-Africa 2025'!I1096</f>
        <v>0</v>
      </c>
      <c r="T4" s="209">
        <f>+'[1]Ex-Africa 2025'!L5+'[1]Ex-Africa 2025'!L104+'[1]Ex-Africa 2025'!L203+'[1]Ex-Africa 2025'!L302</f>
        <v>0</v>
      </c>
      <c r="U4" s="97">
        <f>+'[1]Ex-Africa 2025'!L402+'[1]Ex-Africa 2025'!L501+'[1]Ex-Africa 2025'!L600+'[1]Ex-Africa 2025'!L699</f>
        <v>231312</v>
      </c>
      <c r="V4" s="100">
        <f>+'[1]Ex-Africa 2025'!L799+'[1]Ex-Africa 2025'!L898+'[1]Ex-Africa 2025'!L997+'[1]Ex-Africa 2025'!L1096</f>
        <v>0</v>
      </c>
    </row>
    <row r="5" spans="1:22" x14ac:dyDescent="0.25">
      <c r="A5" s="210" t="s">
        <v>112</v>
      </c>
      <c r="B5" s="99">
        <f>+'[1]Ex-Africa 2025'!C11+'[1]Ex-Africa 2025'!C110+'[1]Ex-Africa 2025'!C209+'[1]Ex-Africa 2025'!C308</f>
        <v>0</v>
      </c>
      <c r="C5" s="97">
        <f>+'[1]Ex-Africa 2025'!C408+'[1]Ex-Africa 2025'!C507+'[1]Ex-Africa 2025'!C606+'[1]Ex-Africa 2025'!C705</f>
        <v>0</v>
      </c>
      <c r="D5" s="100">
        <f>+'[1]Ex-Africa 2025'!C805+'[1]Ex-Africa 2025'!C904+'[1]Ex-Africa 2025'!C1003+'[1]Ex-Africa 2025'!C1102</f>
        <v>0</v>
      </c>
      <c r="E5" s="99">
        <f>+'[1]Ex-Africa 2025'!D11+'[1]Ex-Africa 2025'!D110+'[1]Ex-Africa 2025'!D209+'[1]Ex-Africa 2025'!D308</f>
        <v>502638</v>
      </c>
      <c r="F5" s="97">
        <f>+'[1]Ex-Africa 2025'!D408+'[1]Ex-Africa 2025'!D507+'[1]Ex-Africa 2025'!D606+'[1]Ex-Africa 2025'!D705</f>
        <v>0</v>
      </c>
      <c r="G5" s="100">
        <f>+'[1]Ex-Africa 2025'!D805+'[1]Ex-Africa 2025'!D904+'[1]Ex-Africa 2025'!D1003+'[1]Ex-Africa 2025'!D1102</f>
        <v>0</v>
      </c>
      <c r="H5" s="99">
        <f>+'[1]Ex-Africa 2025'!E11+'[1]Ex-Africa 2025'!E110+'[1]Ex-Africa 2025'!E209+'[1]Ex-Africa 2025'!E308</f>
        <v>0</v>
      </c>
      <c r="I5" s="97">
        <f>+'[1]Ex-Africa 2025'!E408+'[1]Ex-Africa 2025'!E507+'[1]Ex-Africa 2025'!E606+'[1]Ex-Africa 2025'!E705</f>
        <v>0</v>
      </c>
      <c r="J5" s="100">
        <f>+'[1]Ex-Africa 2025'!E805+'[1]Ex-Africa 2025'!E904+'[1]Ex-Africa 2025'!E1003+'[1]Ex-Africa 2025'!E1102</f>
        <v>0</v>
      </c>
      <c r="K5" s="99">
        <f>+'[1]Ex-Africa 2025'!F11+'[1]Ex-Africa 2025'!F110+'[1]Ex-Africa 2025'!F209+'[1]Ex-Africa 2025'!F308</f>
        <v>0</v>
      </c>
      <c r="L5" s="97">
        <f>+'[1]Ex-Africa 2025'!F408+'[1]Ex-Africa 2025'!F507+'[1]Ex-Africa 2025'!F606+'[1]Ex-Africa 2025'!F705</f>
        <v>0</v>
      </c>
      <c r="M5" s="100">
        <f>+'[1]Ex-Africa 2025'!F805+'[1]Ex-Africa 2025'!F904+'[1]Ex-Africa 2025'!F1003+'[1]Ex-Africa 2025'!F1102</f>
        <v>0</v>
      </c>
      <c r="N5" s="170">
        <f>+'[1]Ex-Africa 2025'!H11+'[1]Ex-Africa 2025'!H110+'[1]Ex-Africa 2025'!H209+'[1]Ex-Africa 2025'!H308</f>
        <v>0</v>
      </c>
      <c r="O5" s="99">
        <f>+'[1]Ex-Africa 2025'!H408+'[1]Ex-Africa 2025'!H507+'[1]Ex-Africa 2025'!H606+'[1]Ex-Africa 2025'!H705</f>
        <v>0</v>
      </c>
      <c r="P5" s="100">
        <f>+'[1]Ex-Africa 2025'!H805+'[1]Ex-Africa 2025'!H904+'[1]Ex-Africa 2025'!H1003+'[1]Ex-Africa 2025'!H1102</f>
        <v>0</v>
      </c>
      <c r="Q5" s="99">
        <f>+'[1]Ex-Africa 2025'!I11+'[1]Ex-Africa 2025'!I110+'[1]Ex-Africa 2025'!I209+'[1]Ex-Africa 2025'!I308</f>
        <v>50000</v>
      </c>
      <c r="R5" s="100">
        <f>+'[1]Ex-Africa 2025'!I408+'[1]Ex-Africa 2025'!I507+'[1]Ex-Africa 2025'!I606+'[1]Ex-Africa 2025'!I705</f>
        <v>0</v>
      </c>
      <c r="S5" s="170">
        <f>+'[1]Ex-Africa 2025'!I805+'[1]Ex-Africa 2025'!I904+'[1]Ex-Africa 2025'!I1003+'[1]Ex-Africa 2025'!I1102</f>
        <v>0</v>
      </c>
      <c r="T5" s="209">
        <f>+'[1]Ex-Africa 2025'!L11+'[1]Ex-Africa 2025'!L110+'[1]Ex-Africa 2025'!L209+'[1]Ex-Africa 2025'!L308</f>
        <v>20000</v>
      </c>
      <c r="U5" s="97">
        <f>+'[1]Ex-Africa 2025'!L408+'[1]Ex-Africa 2025'!L507+'[1]Ex-Africa 2025'!L606+'[1]Ex-Africa 2025'!L705</f>
        <v>0</v>
      </c>
      <c r="V5" s="100">
        <f>+'[1]Ex-Africa 2025'!L805+'[1]Ex-Africa 2025'!L904+'[1]Ex-Africa 2025'!L1003+'[1]Ex-Africa 2025'!L1102</f>
        <v>0</v>
      </c>
    </row>
    <row r="6" spans="1:22" x14ac:dyDescent="0.25">
      <c r="A6" s="210" t="s">
        <v>113</v>
      </c>
      <c r="B6" s="99">
        <f>+'[1]Ex-Africa 2025'!C12+'[1]Ex-Africa 2025'!C111+'[1]Ex-Africa 2025'!C210+'[1]Ex-Africa 2025'!C309</f>
        <v>0</v>
      </c>
      <c r="C6" s="97">
        <f>+'[1]Ex-Africa 2025'!C409+'[1]Ex-Africa 2025'!C508+'[1]Ex-Africa 2025'!C607+'[1]Ex-Africa 2025'!C706</f>
        <v>0</v>
      </c>
      <c r="D6" s="100">
        <f>+'[1]Ex-Africa 2025'!C806+'[1]Ex-Africa 2025'!C905+'[1]Ex-Africa 2025'!C1004+'[1]Ex-Africa 2025'!C1103</f>
        <v>0</v>
      </c>
      <c r="E6" s="99">
        <f>+'[1]Ex-Africa 2025'!D12+'[1]Ex-Africa 2025'!D111+'[1]Ex-Africa 2025'!D210+'[1]Ex-Africa 2025'!D309</f>
        <v>0</v>
      </c>
      <c r="F6" s="97">
        <f>+'[1]Ex-Africa 2025'!D409+'[1]Ex-Africa 2025'!D508+'[1]Ex-Africa 2025'!D607+'[1]Ex-Africa 2025'!D706</f>
        <v>0</v>
      </c>
      <c r="G6" s="100">
        <f>+'[1]Ex-Africa 2025'!D806+'[1]Ex-Africa 2025'!D905+'[1]Ex-Africa 2025'!D1004+'[1]Ex-Africa 2025'!D1103</f>
        <v>0</v>
      </c>
      <c r="H6" s="99">
        <f>+'[1]Ex-Africa 2025'!E12+'[1]Ex-Africa 2025'!E111+'[1]Ex-Africa 2025'!E210+'[1]Ex-Africa 2025'!E309</f>
        <v>0</v>
      </c>
      <c r="I6" s="97">
        <f>+'[1]Ex-Africa 2025'!E409+'[1]Ex-Africa 2025'!E508+'[1]Ex-Africa 2025'!E607+'[1]Ex-Africa 2025'!E706</f>
        <v>0</v>
      </c>
      <c r="J6" s="100">
        <f>+'[1]Ex-Africa 2025'!E806+'[1]Ex-Africa 2025'!E905+'[1]Ex-Africa 2025'!E1004+'[1]Ex-Africa 2025'!E1103</f>
        <v>0</v>
      </c>
      <c r="K6" s="99">
        <f>+'[1]Ex-Africa 2025'!F12+'[1]Ex-Africa 2025'!F111+'[1]Ex-Africa 2025'!F210+'[1]Ex-Africa 2025'!F309</f>
        <v>0</v>
      </c>
      <c r="L6" s="97">
        <f>+'[1]Ex-Africa 2025'!F409+'[1]Ex-Africa 2025'!F508+'[1]Ex-Africa 2025'!F607+'[1]Ex-Africa 2025'!F706</f>
        <v>0</v>
      </c>
      <c r="M6" s="100">
        <f>+'[1]Ex-Africa 2025'!F806+'[1]Ex-Africa 2025'!F905+'[1]Ex-Africa 2025'!F1004+'[1]Ex-Africa 2025'!F1103</f>
        <v>0</v>
      </c>
      <c r="N6" s="170">
        <f>+'[1]Ex-Africa 2025'!H12+'[1]Ex-Africa 2025'!H111+'[1]Ex-Africa 2025'!H210+'[1]Ex-Africa 2025'!H309</f>
        <v>0</v>
      </c>
      <c r="O6" s="99">
        <f>+'[1]Ex-Africa 2025'!H409+'[1]Ex-Africa 2025'!H508+'[1]Ex-Africa 2025'!H607+'[1]Ex-Africa 2025'!H706</f>
        <v>0</v>
      </c>
      <c r="P6" s="100">
        <f>+'[1]Ex-Africa 2025'!H806+'[1]Ex-Africa 2025'!H905+'[1]Ex-Africa 2025'!H1004+'[1]Ex-Africa 2025'!H1103</f>
        <v>0</v>
      </c>
      <c r="Q6" s="99">
        <f>+'[1]Ex-Africa 2025'!I12+'[1]Ex-Africa 2025'!I111+'[1]Ex-Africa 2025'!I210+'[1]Ex-Africa 2025'!I309</f>
        <v>0</v>
      </c>
      <c r="R6" s="100">
        <f>+'[1]Ex-Africa 2025'!I409+'[1]Ex-Africa 2025'!I508+'[1]Ex-Africa 2025'!I607+'[1]Ex-Africa 2025'!I706</f>
        <v>0</v>
      </c>
      <c r="S6" s="170">
        <f>+'[1]Ex-Africa 2025'!I806+'[1]Ex-Africa 2025'!I905+'[1]Ex-Africa 2025'!I1004+'[1]Ex-Africa 2025'!I1103</f>
        <v>0</v>
      </c>
      <c r="T6" s="209">
        <f>+'[1]Ex-Africa 2025'!L12+'[1]Ex-Africa 2025'!L111+'[1]Ex-Africa 2025'!L210+'[1]Ex-Africa 2025'!L309</f>
        <v>0</v>
      </c>
      <c r="U6" s="97">
        <f>+'[1]Ex-Africa 2025'!L409+'[1]Ex-Africa 2025'!L508+'[1]Ex-Africa 2025'!L607+'[1]Ex-Africa 2025'!L706</f>
        <v>0</v>
      </c>
      <c r="V6" s="100">
        <f>+'[1]Ex-Africa 2025'!L806+'[1]Ex-Africa 2025'!L905+'[1]Ex-Africa 2025'!L1004+'[1]Ex-Africa 2025'!L1103</f>
        <v>0</v>
      </c>
    </row>
    <row r="7" spans="1:22" x14ac:dyDescent="0.25">
      <c r="A7" s="210" t="s">
        <v>114</v>
      </c>
      <c r="B7" s="99">
        <f>+'[1]Ex-Africa 2025'!C13+'[1]Ex-Africa 2025'!C112+'[1]Ex-Africa 2025'!C211+'[1]Ex-Africa 2025'!C310</f>
        <v>0</v>
      </c>
      <c r="C7" s="97">
        <f>+'[1]Ex-Africa 2025'!C410+'[1]Ex-Africa 2025'!C509+'[1]Ex-Africa 2025'!C608+'[1]Ex-Africa 2025'!C707</f>
        <v>0</v>
      </c>
      <c r="D7" s="100">
        <f>+'[1]Ex-Africa 2025'!C807+'[1]Ex-Africa 2025'!C906+'[1]Ex-Africa 2025'!C1005+'[1]Ex-Africa 2025'!C1104</f>
        <v>0</v>
      </c>
      <c r="E7" s="99">
        <f>+'[1]Ex-Africa 2025'!D13+'[1]Ex-Africa 2025'!D112+'[1]Ex-Africa 2025'!D211+'[1]Ex-Africa 2025'!D310</f>
        <v>0</v>
      </c>
      <c r="F7" s="97">
        <f>+'[1]Ex-Africa 2025'!D410+'[1]Ex-Africa 2025'!D509+'[1]Ex-Africa 2025'!D608+'[1]Ex-Africa 2025'!D707</f>
        <v>0</v>
      </c>
      <c r="G7" s="100">
        <f>+'[1]Ex-Africa 2025'!D807+'[1]Ex-Africa 2025'!D906+'[1]Ex-Africa 2025'!D1005+'[1]Ex-Africa 2025'!D1104</f>
        <v>0</v>
      </c>
      <c r="H7" s="99">
        <f>+'[1]Ex-Africa 2025'!E13+'[1]Ex-Africa 2025'!E112+'[1]Ex-Africa 2025'!E211+'[1]Ex-Africa 2025'!E310</f>
        <v>0</v>
      </c>
      <c r="I7" s="97">
        <f>+'[1]Ex-Africa 2025'!E410+'[1]Ex-Africa 2025'!E509+'[1]Ex-Africa 2025'!E608+'[1]Ex-Africa 2025'!E707</f>
        <v>0</v>
      </c>
      <c r="J7" s="100">
        <f>+'[1]Ex-Africa 2025'!E807+'[1]Ex-Africa 2025'!E906+'[1]Ex-Africa 2025'!E1005+'[1]Ex-Africa 2025'!E1104</f>
        <v>0</v>
      </c>
      <c r="K7" s="99">
        <f>+'[1]Ex-Africa 2025'!F13+'[1]Ex-Africa 2025'!F112+'[1]Ex-Africa 2025'!F211+'[1]Ex-Africa 2025'!F310</f>
        <v>0</v>
      </c>
      <c r="L7" s="97">
        <f>+'[1]Ex-Africa 2025'!F410+'[1]Ex-Africa 2025'!F509+'[1]Ex-Africa 2025'!F608+'[1]Ex-Africa 2025'!F707</f>
        <v>0</v>
      </c>
      <c r="M7" s="100">
        <f>+'[1]Ex-Africa 2025'!F807+'[1]Ex-Africa 2025'!F906+'[1]Ex-Africa 2025'!F1005+'[1]Ex-Africa 2025'!F1104</f>
        <v>0</v>
      </c>
      <c r="N7" s="170">
        <f>+'[1]Ex-Africa 2025'!H13+'[1]Ex-Africa 2025'!H112+'[1]Ex-Africa 2025'!H211+'[1]Ex-Africa 2025'!H310</f>
        <v>0</v>
      </c>
      <c r="O7" s="99">
        <f>+'[1]Ex-Africa 2025'!H410+'[1]Ex-Africa 2025'!H509+'[1]Ex-Africa 2025'!H608+'[1]Ex-Africa 2025'!H707</f>
        <v>0</v>
      </c>
      <c r="P7" s="100">
        <f>+'[1]Ex-Africa 2025'!H807+'[1]Ex-Africa 2025'!H906+'[1]Ex-Africa 2025'!H1005+'[1]Ex-Africa 2025'!H1104</f>
        <v>0</v>
      </c>
      <c r="Q7" s="99">
        <f>+'[1]Ex-Africa 2025'!I13+'[1]Ex-Africa 2025'!I112+'[1]Ex-Africa 2025'!I211+'[1]Ex-Africa 2025'!I310</f>
        <v>0</v>
      </c>
      <c r="R7" s="100">
        <f>+'[1]Ex-Africa 2025'!I410+'[1]Ex-Africa 2025'!I509+'[1]Ex-Africa 2025'!I608+'[1]Ex-Africa 2025'!I707</f>
        <v>12500</v>
      </c>
      <c r="S7" s="170">
        <f>+'[1]Ex-Africa 2025'!I807+'[1]Ex-Africa 2025'!I906+'[1]Ex-Africa 2025'!I1005+'[1]Ex-Africa 2025'!I1104</f>
        <v>0</v>
      </c>
      <c r="T7" s="209">
        <f>+'[1]Ex-Africa 2025'!L13+'[1]Ex-Africa 2025'!L112+'[1]Ex-Africa 2025'!L211+'[1]Ex-Africa 2025'!L310</f>
        <v>0</v>
      </c>
      <c r="U7" s="97">
        <f>+'[1]Ex-Africa 2025'!L410+'[1]Ex-Africa 2025'!L509+'[1]Ex-Africa 2025'!L608+'[1]Ex-Africa 2025'!L707</f>
        <v>42500</v>
      </c>
      <c r="V7" s="100">
        <f>+'[1]Ex-Africa 2025'!L807+'[1]Ex-Africa 2025'!L906+'[1]Ex-Africa 2025'!L1005+'[1]Ex-Africa 2025'!L1104</f>
        <v>0</v>
      </c>
    </row>
    <row r="8" spans="1:22" x14ac:dyDescent="0.25">
      <c r="A8" s="210" t="s">
        <v>116</v>
      </c>
      <c r="B8" s="99">
        <f>+'[1]Ex-Africa 2025'!C15+'[1]Ex-Africa 2025'!C114+'[1]Ex-Africa 2025'!C213+'[1]Ex-Africa 2025'!C312</f>
        <v>0</v>
      </c>
      <c r="C8" s="97">
        <f>+'[1]Ex-Africa 2025'!C412+'[1]Ex-Africa 2025'!C511+'[1]Ex-Africa 2025'!C610+'[1]Ex-Africa 2025'!C709</f>
        <v>0</v>
      </c>
      <c r="D8" s="100">
        <f>+'[1]Ex-Africa 2025'!C809+'[1]Ex-Africa 2025'!C908+'[1]Ex-Africa 2025'!C1007+'[1]Ex-Africa 2025'!C1106</f>
        <v>0</v>
      </c>
      <c r="E8" s="99">
        <f>+'[1]Ex-Africa 2025'!D15+'[1]Ex-Africa 2025'!D114+'[1]Ex-Africa 2025'!D213+'[1]Ex-Africa 2025'!D312</f>
        <v>10000</v>
      </c>
      <c r="F8" s="97">
        <f>+'[1]Ex-Africa 2025'!D412+'[1]Ex-Africa 2025'!D511+'[1]Ex-Africa 2025'!D610+'[1]Ex-Africa 2025'!D709</f>
        <v>0</v>
      </c>
      <c r="G8" s="100">
        <f>+'[1]Ex-Africa 2025'!D809+'[1]Ex-Africa 2025'!D908+'[1]Ex-Africa 2025'!D1007+'[1]Ex-Africa 2025'!D1106</f>
        <v>0</v>
      </c>
      <c r="H8" s="99">
        <f>+'[1]Ex-Africa 2025'!E15+'[1]Ex-Africa 2025'!E114+'[1]Ex-Africa 2025'!E213+'[1]Ex-Africa 2025'!E312</f>
        <v>0</v>
      </c>
      <c r="I8" s="97">
        <f>+'[1]Ex-Africa 2025'!E412+'[1]Ex-Africa 2025'!E511+'[1]Ex-Africa 2025'!E610+'[1]Ex-Africa 2025'!E709</f>
        <v>0</v>
      </c>
      <c r="J8" s="100">
        <f>+'[1]Ex-Africa 2025'!E809+'[1]Ex-Africa 2025'!E908+'[1]Ex-Africa 2025'!E1007+'[1]Ex-Africa 2025'!E1106</f>
        <v>0</v>
      </c>
      <c r="K8" s="99">
        <f>+'[1]Ex-Africa 2025'!F15+'[1]Ex-Africa 2025'!F114+'[1]Ex-Africa 2025'!F213+'[1]Ex-Africa 2025'!F312</f>
        <v>0</v>
      </c>
      <c r="L8" s="97">
        <f>+'[1]Ex-Africa 2025'!F412+'[1]Ex-Africa 2025'!F511+'[1]Ex-Africa 2025'!F610+'[1]Ex-Africa 2025'!F709</f>
        <v>0</v>
      </c>
      <c r="M8" s="100">
        <f>+'[1]Ex-Africa 2025'!F809+'[1]Ex-Africa 2025'!F908+'[1]Ex-Africa 2025'!F1007+'[1]Ex-Africa 2025'!F1106</f>
        <v>0</v>
      </c>
      <c r="N8" s="170">
        <f>+'[1]Ex-Africa 2025'!H15+'[1]Ex-Africa 2025'!H114+'[1]Ex-Africa 2025'!H213+'[1]Ex-Africa 2025'!H312</f>
        <v>0</v>
      </c>
      <c r="O8" s="99">
        <f>+'[1]Ex-Africa 2025'!H412+'[1]Ex-Africa 2025'!H511+'[1]Ex-Africa 2025'!H610+'[1]Ex-Africa 2025'!H709</f>
        <v>0</v>
      </c>
      <c r="P8" s="100">
        <f>+'[1]Ex-Africa 2025'!H809+'[1]Ex-Africa 2025'!H908+'[1]Ex-Africa 2025'!H1007+'[1]Ex-Africa 2025'!H1106</f>
        <v>0</v>
      </c>
      <c r="Q8" s="99">
        <f>+'[1]Ex-Africa 2025'!I15+'[1]Ex-Africa 2025'!I114+'[1]Ex-Africa 2025'!I213+'[1]Ex-Africa 2025'!I312</f>
        <v>0</v>
      </c>
      <c r="R8" s="100">
        <f>+'[1]Ex-Africa 2025'!I412+'[1]Ex-Africa 2025'!I511+'[1]Ex-Africa 2025'!I610+'[1]Ex-Africa 2025'!I709</f>
        <v>0</v>
      </c>
      <c r="S8" s="170">
        <f>+'[1]Ex-Africa 2025'!I809+'[1]Ex-Africa 2025'!I908+'[1]Ex-Africa 2025'!I1007+'[1]Ex-Africa 2025'!I1106</f>
        <v>0</v>
      </c>
      <c r="T8" s="209">
        <f>+'[1]Ex-Africa 2025'!L15+'[1]Ex-Africa 2025'!L114+'[1]Ex-Africa 2025'!L213+'[1]Ex-Africa 2025'!L312</f>
        <v>0</v>
      </c>
      <c r="U8" s="97">
        <f>+'[1]Ex-Africa 2025'!L412+'[1]Ex-Africa 2025'!L511+'[1]Ex-Africa 2025'!L610+'[1]Ex-Africa 2025'!L709</f>
        <v>0</v>
      </c>
      <c r="V8" s="100">
        <f>+'[1]Ex-Africa 2025'!L809+'[1]Ex-Africa 2025'!L908+'[1]Ex-Africa 2025'!L1007+'[1]Ex-Africa 2025'!L1106</f>
        <v>0</v>
      </c>
    </row>
    <row r="9" spans="1:22" x14ac:dyDescent="0.25">
      <c r="A9" s="210" t="s">
        <v>118</v>
      </c>
      <c r="B9" s="99">
        <f>+'[1]Ex-Africa 2025'!C17+'[1]Ex-Africa 2025'!C116+'[1]Ex-Africa 2025'!C215+'[1]Ex-Africa 2025'!C314</f>
        <v>0</v>
      </c>
      <c r="C9" s="97">
        <f>+'[1]Ex-Africa 2025'!C414+'[1]Ex-Africa 2025'!C513+'[1]Ex-Africa 2025'!C612+'[1]Ex-Africa 2025'!C711</f>
        <v>0</v>
      </c>
      <c r="D9" s="100">
        <f>+'[1]Ex-Africa 2025'!C811+'[1]Ex-Africa 2025'!C910+'[1]Ex-Africa 2025'!C1009+'[1]Ex-Africa 2025'!C1108</f>
        <v>0</v>
      </c>
      <c r="E9" s="99">
        <f>+'[1]Ex-Africa 2025'!D17+'[1]Ex-Africa 2025'!D116+'[1]Ex-Africa 2025'!D215+'[1]Ex-Africa 2025'!D314</f>
        <v>0</v>
      </c>
      <c r="F9" s="97">
        <f>+'[1]Ex-Africa 2025'!D414+'[1]Ex-Africa 2025'!D513+'[1]Ex-Africa 2025'!D612+'[1]Ex-Africa 2025'!D711</f>
        <v>0</v>
      </c>
      <c r="G9" s="100">
        <f>+'[1]Ex-Africa 2025'!D811+'[1]Ex-Africa 2025'!D910+'[1]Ex-Africa 2025'!D1009+'[1]Ex-Africa 2025'!D1108</f>
        <v>0</v>
      </c>
      <c r="H9" s="99">
        <f>+'[1]Ex-Africa 2025'!E17+'[1]Ex-Africa 2025'!E116+'[1]Ex-Africa 2025'!E215+'[1]Ex-Africa 2025'!E314</f>
        <v>0</v>
      </c>
      <c r="I9" s="97">
        <f>+'[1]Ex-Africa 2025'!E414+'[1]Ex-Africa 2025'!E513+'[1]Ex-Africa 2025'!E612+'[1]Ex-Africa 2025'!E711</f>
        <v>0</v>
      </c>
      <c r="J9" s="100">
        <f>+'[1]Ex-Africa 2025'!E811+'[1]Ex-Africa 2025'!E910+'[1]Ex-Africa 2025'!E1009+'[1]Ex-Africa 2025'!E1108</f>
        <v>0</v>
      </c>
      <c r="K9" s="99">
        <f>+'[1]Ex-Africa 2025'!F17+'[1]Ex-Africa 2025'!F116+'[1]Ex-Africa 2025'!F215+'[1]Ex-Africa 2025'!F314</f>
        <v>0</v>
      </c>
      <c r="L9" s="97">
        <f>+'[1]Ex-Africa 2025'!F414+'[1]Ex-Africa 2025'!F513+'[1]Ex-Africa 2025'!F612+'[1]Ex-Africa 2025'!F711</f>
        <v>0</v>
      </c>
      <c r="M9" s="100">
        <f>+'[1]Ex-Africa 2025'!F811+'[1]Ex-Africa 2025'!F910+'[1]Ex-Africa 2025'!F1009+'[1]Ex-Africa 2025'!F1108</f>
        <v>0</v>
      </c>
      <c r="N9" s="170">
        <f>+'[1]Ex-Africa 2025'!H17+'[1]Ex-Africa 2025'!H116+'[1]Ex-Africa 2025'!H215+'[1]Ex-Africa 2025'!H314</f>
        <v>150000</v>
      </c>
      <c r="O9" s="99">
        <f>+'[1]Ex-Africa 2025'!H414+'[1]Ex-Africa 2025'!H513+'[1]Ex-Africa 2025'!H612+'[1]Ex-Africa 2025'!H711</f>
        <v>0</v>
      </c>
      <c r="P9" s="100">
        <f>+'[1]Ex-Africa 2025'!H811+'[1]Ex-Africa 2025'!H910+'[1]Ex-Africa 2025'!H1009+'[1]Ex-Africa 2025'!H1108</f>
        <v>0</v>
      </c>
      <c r="Q9" s="99">
        <f>+'[1]Ex-Africa 2025'!I17+'[1]Ex-Africa 2025'!I116+'[1]Ex-Africa 2025'!I215+'[1]Ex-Africa 2025'!I314</f>
        <v>0</v>
      </c>
      <c r="R9" s="100">
        <f>+'[1]Ex-Africa 2025'!I414+'[1]Ex-Africa 2025'!I513+'[1]Ex-Africa 2025'!I612+'[1]Ex-Africa 2025'!I711</f>
        <v>0</v>
      </c>
      <c r="S9" s="170">
        <f>+'[1]Ex-Africa 2025'!I811+'[1]Ex-Africa 2025'!I910+'[1]Ex-Africa 2025'!I1009+'[1]Ex-Africa 2025'!I1108</f>
        <v>0</v>
      </c>
      <c r="T9" s="209">
        <f>+'[1]Ex-Africa 2025'!L17+'[1]Ex-Africa 2025'!L116+'[1]Ex-Africa 2025'!L215+'[1]Ex-Africa 2025'!L314</f>
        <v>0</v>
      </c>
      <c r="U9" s="97">
        <f>+'[1]Ex-Africa 2025'!L414+'[1]Ex-Africa 2025'!L513+'[1]Ex-Africa 2025'!L612+'[1]Ex-Africa 2025'!L711</f>
        <v>0</v>
      </c>
      <c r="V9" s="100">
        <f>+'[1]Ex-Africa 2025'!L811+'[1]Ex-Africa 2025'!L910+'[1]Ex-Africa 2025'!L1009+'[1]Ex-Africa 2025'!L1108</f>
        <v>0</v>
      </c>
    </row>
    <row r="10" spans="1:22" x14ac:dyDescent="0.25">
      <c r="A10" s="210" t="s">
        <v>119</v>
      </c>
      <c r="B10" s="99">
        <f>+'[1]Ex-Africa 2025'!C18+'[1]Ex-Africa 2025'!C117+'[1]Ex-Africa 2025'!C216+'[1]Ex-Africa 2025'!C315</f>
        <v>0</v>
      </c>
      <c r="C10" s="97">
        <f>+'[1]Ex-Africa 2025'!C415+'[1]Ex-Africa 2025'!C514+'[1]Ex-Africa 2025'!C613+'[1]Ex-Africa 2025'!C712</f>
        <v>0</v>
      </c>
      <c r="D10" s="100">
        <f>+'[1]Ex-Africa 2025'!C812+'[1]Ex-Africa 2025'!C911+'[1]Ex-Africa 2025'!C1010+'[1]Ex-Africa 2025'!C1109</f>
        <v>0</v>
      </c>
      <c r="E10" s="99">
        <f>+'[1]Ex-Africa 2025'!D18+'[1]Ex-Africa 2025'!D117+'[1]Ex-Africa 2025'!D216+'[1]Ex-Africa 2025'!D315</f>
        <v>100050</v>
      </c>
      <c r="F10" s="97">
        <f>+'[1]Ex-Africa 2025'!D415+'[1]Ex-Africa 2025'!D514+'[1]Ex-Africa 2025'!D613+'[1]Ex-Africa 2025'!D712</f>
        <v>0</v>
      </c>
      <c r="G10" s="100">
        <f>+'[1]Ex-Africa 2025'!D812+'[1]Ex-Africa 2025'!D911+'[1]Ex-Africa 2025'!D1010+'[1]Ex-Africa 2025'!D1109</f>
        <v>0</v>
      </c>
      <c r="H10" s="99">
        <f>+'[1]Ex-Africa 2025'!E18+'[1]Ex-Africa 2025'!E117+'[1]Ex-Africa 2025'!E216+'[1]Ex-Africa 2025'!E315</f>
        <v>0</v>
      </c>
      <c r="I10" s="97">
        <f>+'[1]Ex-Africa 2025'!E415+'[1]Ex-Africa 2025'!E514+'[1]Ex-Africa 2025'!E613+'[1]Ex-Africa 2025'!E712</f>
        <v>0</v>
      </c>
      <c r="J10" s="100">
        <f>+'[1]Ex-Africa 2025'!E812+'[1]Ex-Africa 2025'!E911+'[1]Ex-Africa 2025'!E1010+'[1]Ex-Africa 2025'!E1109</f>
        <v>0</v>
      </c>
      <c r="K10" s="99">
        <f>+'[1]Ex-Africa 2025'!F18+'[1]Ex-Africa 2025'!F117+'[1]Ex-Africa 2025'!F216+'[1]Ex-Africa 2025'!F315</f>
        <v>0</v>
      </c>
      <c r="L10" s="97">
        <f>+'[1]Ex-Africa 2025'!F415+'[1]Ex-Africa 2025'!F514+'[1]Ex-Africa 2025'!F613+'[1]Ex-Africa 2025'!F712</f>
        <v>0</v>
      </c>
      <c r="M10" s="100">
        <f>+'[1]Ex-Africa 2025'!F812+'[1]Ex-Africa 2025'!F911+'[1]Ex-Africa 2025'!F1010+'[1]Ex-Africa 2025'!F1109</f>
        <v>0</v>
      </c>
      <c r="N10" s="170">
        <f>+'[1]Ex-Africa 2025'!H18+'[1]Ex-Africa 2025'!H117+'[1]Ex-Africa 2025'!H216+'[1]Ex-Africa 2025'!H315</f>
        <v>0</v>
      </c>
      <c r="O10" s="99">
        <f>+'[1]Ex-Africa 2025'!H415+'[1]Ex-Africa 2025'!H514+'[1]Ex-Africa 2025'!H613+'[1]Ex-Africa 2025'!H712</f>
        <v>0</v>
      </c>
      <c r="P10" s="100">
        <f>+'[1]Ex-Africa 2025'!H812+'[1]Ex-Africa 2025'!H911+'[1]Ex-Africa 2025'!H1010+'[1]Ex-Africa 2025'!H1109</f>
        <v>0</v>
      </c>
      <c r="Q10" s="99">
        <f>+'[1]Ex-Africa 2025'!I18+'[1]Ex-Africa 2025'!I117+'[1]Ex-Africa 2025'!I216+'[1]Ex-Africa 2025'!I315</f>
        <v>0</v>
      </c>
      <c r="R10" s="100">
        <f>+'[1]Ex-Africa 2025'!I415+'[1]Ex-Africa 2025'!I514+'[1]Ex-Africa 2025'!I613+'[1]Ex-Africa 2025'!I712</f>
        <v>0</v>
      </c>
      <c r="S10" s="170">
        <f>+'[1]Ex-Africa 2025'!I812+'[1]Ex-Africa 2025'!I911+'[1]Ex-Africa 2025'!I1010+'[1]Ex-Africa 2025'!I1109</f>
        <v>0</v>
      </c>
      <c r="T10" s="209">
        <f>+'[1]Ex-Africa 2025'!L18+'[1]Ex-Africa 2025'!L117+'[1]Ex-Africa 2025'!L216+'[1]Ex-Africa 2025'!L315</f>
        <v>0</v>
      </c>
      <c r="U10" s="97">
        <f>+'[1]Ex-Africa 2025'!L415+'[1]Ex-Africa 2025'!L514+'[1]Ex-Africa 2025'!L613+'[1]Ex-Africa 2025'!L712</f>
        <v>0</v>
      </c>
      <c r="V10" s="100">
        <f>+'[1]Ex-Africa 2025'!L812+'[1]Ex-Africa 2025'!L911+'[1]Ex-Africa 2025'!L1010+'[1]Ex-Africa 2025'!L1109</f>
        <v>0</v>
      </c>
    </row>
    <row r="11" spans="1:22" x14ac:dyDescent="0.25">
      <c r="A11" s="210" t="s">
        <v>122</v>
      </c>
      <c r="B11" s="99">
        <f>+'[1]Ex-Africa 2025'!C21+'[1]Ex-Africa 2025'!C120+'[1]Ex-Africa 2025'!C219+'[1]Ex-Africa 2025'!C318</f>
        <v>0</v>
      </c>
      <c r="C11" s="97">
        <f>+'[1]Ex-Africa 2025'!C418+'[1]Ex-Africa 2025'!C517+'[1]Ex-Africa 2025'!C616+'[1]Ex-Africa 2025'!C715</f>
        <v>0</v>
      </c>
      <c r="D11" s="100">
        <f>+'[1]Ex-Africa 2025'!C815+'[1]Ex-Africa 2025'!C914+'[1]Ex-Africa 2025'!C1013+'[1]Ex-Africa 2025'!C1112</f>
        <v>0</v>
      </c>
      <c r="E11" s="99">
        <f>+'[1]Ex-Africa 2025'!D21+'[1]Ex-Africa 2025'!D120+'[1]Ex-Africa 2025'!D219+'[1]Ex-Africa 2025'!D318</f>
        <v>0</v>
      </c>
      <c r="F11" s="97">
        <f>+'[1]Ex-Africa 2025'!D418+'[1]Ex-Africa 2025'!D517+'[1]Ex-Africa 2025'!D616+'[1]Ex-Africa 2025'!D715</f>
        <v>0</v>
      </c>
      <c r="G11" s="100">
        <f>+'[1]Ex-Africa 2025'!D815+'[1]Ex-Africa 2025'!D914+'[1]Ex-Africa 2025'!D1013+'[1]Ex-Africa 2025'!D1112</f>
        <v>0</v>
      </c>
      <c r="H11" s="99">
        <f>+'[1]Ex-Africa 2025'!E21+'[1]Ex-Africa 2025'!E120+'[1]Ex-Africa 2025'!E219+'[1]Ex-Africa 2025'!E318</f>
        <v>0</v>
      </c>
      <c r="I11" s="97">
        <f>+'[1]Ex-Africa 2025'!E418+'[1]Ex-Africa 2025'!E517+'[1]Ex-Africa 2025'!E616+'[1]Ex-Africa 2025'!E715</f>
        <v>0</v>
      </c>
      <c r="J11" s="100">
        <f>+'[1]Ex-Africa 2025'!E815+'[1]Ex-Africa 2025'!E914+'[1]Ex-Africa 2025'!E1013+'[1]Ex-Africa 2025'!E1112</f>
        <v>0</v>
      </c>
      <c r="K11" s="99">
        <f>+'[1]Ex-Africa 2025'!F21+'[1]Ex-Africa 2025'!F120+'[1]Ex-Africa 2025'!F219+'[1]Ex-Africa 2025'!F318</f>
        <v>0</v>
      </c>
      <c r="L11" s="97">
        <f>+'[1]Ex-Africa 2025'!F418+'[1]Ex-Africa 2025'!F517+'[1]Ex-Africa 2025'!F616+'[1]Ex-Africa 2025'!F715</f>
        <v>0</v>
      </c>
      <c r="M11" s="100">
        <f>+'[1]Ex-Africa 2025'!F815+'[1]Ex-Africa 2025'!F914+'[1]Ex-Africa 2025'!F1013+'[1]Ex-Africa 2025'!F1112</f>
        <v>0</v>
      </c>
      <c r="N11" s="170">
        <f>+'[1]Ex-Africa 2025'!H21+'[1]Ex-Africa 2025'!H120+'[1]Ex-Africa 2025'!H219+'[1]Ex-Africa 2025'!H318</f>
        <v>5000</v>
      </c>
      <c r="O11" s="99">
        <f>+'[1]Ex-Africa 2025'!H418+'[1]Ex-Africa 2025'!H517+'[1]Ex-Africa 2025'!H616+'[1]Ex-Africa 2025'!H715</f>
        <v>0</v>
      </c>
      <c r="P11" s="100">
        <f>+'[1]Ex-Africa 2025'!H815+'[1]Ex-Africa 2025'!H914+'[1]Ex-Africa 2025'!H1013+'[1]Ex-Africa 2025'!H1112</f>
        <v>0</v>
      </c>
      <c r="Q11" s="99">
        <f>+'[1]Ex-Africa 2025'!I21+'[1]Ex-Africa 2025'!I120+'[1]Ex-Africa 2025'!I219+'[1]Ex-Africa 2025'!I318</f>
        <v>0</v>
      </c>
      <c r="R11" s="100">
        <f>+'[1]Ex-Africa 2025'!I418+'[1]Ex-Africa 2025'!I517+'[1]Ex-Africa 2025'!I616+'[1]Ex-Africa 2025'!I715</f>
        <v>0</v>
      </c>
      <c r="S11" s="170">
        <f>+'[1]Ex-Africa 2025'!I815+'[1]Ex-Africa 2025'!I914+'[1]Ex-Africa 2025'!I1013+'[1]Ex-Africa 2025'!I1112</f>
        <v>0</v>
      </c>
      <c r="T11" s="209">
        <f>+'[1]Ex-Africa 2025'!L21+'[1]Ex-Africa 2025'!L120+'[1]Ex-Africa 2025'!L219+'[1]Ex-Africa 2025'!L318</f>
        <v>13200</v>
      </c>
      <c r="U11" s="97">
        <f>+'[1]Ex-Africa 2025'!L418+'[1]Ex-Africa 2025'!L517+'[1]Ex-Africa 2025'!L616+'[1]Ex-Africa 2025'!L715</f>
        <v>0</v>
      </c>
      <c r="V11" s="100">
        <f>+'[1]Ex-Africa 2025'!L815+'[1]Ex-Africa 2025'!L914+'[1]Ex-Africa 2025'!L1013+'[1]Ex-Africa 2025'!L1112</f>
        <v>0</v>
      </c>
    </row>
    <row r="12" spans="1:22" x14ac:dyDescent="0.25">
      <c r="A12" s="210" t="s">
        <v>123</v>
      </c>
      <c r="B12" s="99">
        <f>+'[1]Ex-Africa 2025'!C22+'[1]Ex-Africa 2025'!C121+'[1]Ex-Africa 2025'!C220+'[1]Ex-Africa 2025'!C319</f>
        <v>0</v>
      </c>
      <c r="C12" s="97">
        <f>+'[1]Ex-Africa 2025'!C419+'[1]Ex-Africa 2025'!C518+'[1]Ex-Africa 2025'!C617+'[1]Ex-Africa 2025'!C716</f>
        <v>0</v>
      </c>
      <c r="D12" s="100">
        <f>+'[1]Ex-Africa 2025'!C816+'[1]Ex-Africa 2025'!C915+'[1]Ex-Africa 2025'!C1014+'[1]Ex-Africa 2025'!C1113</f>
        <v>0</v>
      </c>
      <c r="E12" s="99">
        <f>+'[1]Ex-Africa 2025'!D22+'[1]Ex-Africa 2025'!D121+'[1]Ex-Africa 2025'!D220+'[1]Ex-Africa 2025'!D319</f>
        <v>0</v>
      </c>
      <c r="F12" s="97">
        <f>+'[1]Ex-Africa 2025'!D419+'[1]Ex-Africa 2025'!D518+'[1]Ex-Africa 2025'!D617+'[1]Ex-Africa 2025'!D716</f>
        <v>0</v>
      </c>
      <c r="G12" s="100">
        <f>+'[1]Ex-Africa 2025'!D816+'[1]Ex-Africa 2025'!D915+'[1]Ex-Africa 2025'!D1014+'[1]Ex-Africa 2025'!D1113</f>
        <v>0</v>
      </c>
      <c r="H12" s="99">
        <f>+'[1]Ex-Africa 2025'!E22+'[1]Ex-Africa 2025'!E121+'[1]Ex-Africa 2025'!E220+'[1]Ex-Africa 2025'!E319</f>
        <v>0</v>
      </c>
      <c r="I12" s="97">
        <f>+'[1]Ex-Africa 2025'!E419+'[1]Ex-Africa 2025'!E518+'[1]Ex-Africa 2025'!E617+'[1]Ex-Africa 2025'!E716</f>
        <v>0</v>
      </c>
      <c r="J12" s="100">
        <f>+'[1]Ex-Africa 2025'!E816+'[1]Ex-Africa 2025'!E915+'[1]Ex-Africa 2025'!E1014+'[1]Ex-Africa 2025'!E1113</f>
        <v>0</v>
      </c>
      <c r="K12" s="99">
        <f>+'[1]Ex-Africa 2025'!F22+'[1]Ex-Africa 2025'!F121+'[1]Ex-Africa 2025'!F220+'[1]Ex-Africa 2025'!F319</f>
        <v>0</v>
      </c>
      <c r="L12" s="97">
        <f>+'[1]Ex-Africa 2025'!F419+'[1]Ex-Africa 2025'!F518+'[1]Ex-Africa 2025'!F617+'[1]Ex-Africa 2025'!F716</f>
        <v>0</v>
      </c>
      <c r="M12" s="100">
        <f>+'[1]Ex-Africa 2025'!F816+'[1]Ex-Africa 2025'!F915+'[1]Ex-Africa 2025'!F1014+'[1]Ex-Africa 2025'!F1113</f>
        <v>0</v>
      </c>
      <c r="N12" s="170">
        <f>+'[1]Ex-Africa 2025'!H22+'[1]Ex-Africa 2025'!H121+'[1]Ex-Africa 2025'!H220+'[1]Ex-Africa 2025'!H319</f>
        <v>0</v>
      </c>
      <c r="O12" s="99">
        <f>+'[1]Ex-Africa 2025'!H419+'[1]Ex-Africa 2025'!H518+'[1]Ex-Africa 2025'!H617+'[1]Ex-Africa 2025'!H716</f>
        <v>0</v>
      </c>
      <c r="P12" s="100">
        <f>+'[1]Ex-Africa 2025'!H816+'[1]Ex-Africa 2025'!H915+'[1]Ex-Africa 2025'!H1014+'[1]Ex-Africa 2025'!H1113</f>
        <v>0</v>
      </c>
      <c r="Q12" s="99">
        <f>+'[1]Ex-Africa 2025'!I22+'[1]Ex-Africa 2025'!I121+'[1]Ex-Africa 2025'!I220+'[1]Ex-Africa 2025'!I319</f>
        <v>20000</v>
      </c>
      <c r="R12" s="100">
        <f>+'[1]Ex-Africa 2025'!I419+'[1]Ex-Africa 2025'!I518+'[1]Ex-Africa 2025'!I617+'[1]Ex-Africa 2025'!I716</f>
        <v>0</v>
      </c>
      <c r="S12" s="170">
        <f>+'[1]Ex-Africa 2025'!I816+'[1]Ex-Africa 2025'!I915+'[1]Ex-Africa 2025'!I1014+'[1]Ex-Africa 2025'!I1113</f>
        <v>0</v>
      </c>
      <c r="T12" s="209">
        <f>+'[1]Ex-Africa 2025'!L22+'[1]Ex-Africa 2025'!L121+'[1]Ex-Africa 2025'!L220+'[1]Ex-Africa 2025'!L319</f>
        <v>0</v>
      </c>
      <c r="U12" s="97">
        <f>+'[1]Ex-Africa 2025'!L419+'[1]Ex-Africa 2025'!L518+'[1]Ex-Africa 2025'!L617+'[1]Ex-Africa 2025'!L716</f>
        <v>0</v>
      </c>
      <c r="V12" s="100">
        <f>+'[1]Ex-Africa 2025'!L816+'[1]Ex-Africa 2025'!L915+'[1]Ex-Africa 2025'!L1014+'[1]Ex-Africa 2025'!L1113</f>
        <v>0</v>
      </c>
    </row>
    <row r="13" spans="1:22" x14ac:dyDescent="0.25">
      <c r="A13" s="210" t="s">
        <v>130</v>
      </c>
      <c r="B13" s="99">
        <f>+'[1]Ex-Africa 2025'!C29+'[1]Ex-Africa 2025'!C128+'[1]Ex-Africa 2025'!C227+'[1]Ex-Africa 2025'!C326</f>
        <v>0</v>
      </c>
      <c r="C13" s="97">
        <f>+'[1]Ex-Africa 2025'!C426+'[1]Ex-Africa 2025'!C525+'[1]Ex-Africa 2025'!C624+'[1]Ex-Africa 2025'!C723</f>
        <v>0</v>
      </c>
      <c r="D13" s="100">
        <f>+'[1]Ex-Africa 2025'!C823+'[1]Ex-Africa 2025'!C922+'[1]Ex-Africa 2025'!C1021+'[1]Ex-Africa 2025'!C1120</f>
        <v>0</v>
      </c>
      <c r="E13" s="99">
        <f>+'[1]Ex-Africa 2025'!D29+'[1]Ex-Africa 2025'!D128+'[1]Ex-Africa 2025'!D227+'[1]Ex-Africa 2025'!D326</f>
        <v>0</v>
      </c>
      <c r="F13" s="97">
        <f>+'[1]Ex-Africa 2025'!D426+'[1]Ex-Africa 2025'!D525+'[1]Ex-Africa 2025'!D624+'[1]Ex-Africa 2025'!D723</f>
        <v>0</v>
      </c>
      <c r="G13" s="100">
        <f>+'[1]Ex-Africa 2025'!D823+'[1]Ex-Africa 2025'!D922+'[1]Ex-Africa 2025'!D1021+'[1]Ex-Africa 2025'!D1120</f>
        <v>0</v>
      </c>
      <c r="H13" s="99">
        <f>+'[1]Ex-Africa 2025'!E29+'[1]Ex-Africa 2025'!E128+'[1]Ex-Africa 2025'!E227+'[1]Ex-Africa 2025'!E326</f>
        <v>5000</v>
      </c>
      <c r="I13" s="97">
        <f>+'[1]Ex-Africa 2025'!E426+'[1]Ex-Africa 2025'!E525+'[1]Ex-Africa 2025'!E624+'[1]Ex-Africa 2025'!E723</f>
        <v>0</v>
      </c>
      <c r="J13" s="100">
        <f>+'[1]Ex-Africa 2025'!E823+'[1]Ex-Africa 2025'!E922+'[1]Ex-Africa 2025'!E1021+'[1]Ex-Africa 2025'!E1120</f>
        <v>0</v>
      </c>
      <c r="K13" s="99">
        <f>+'[1]Ex-Africa 2025'!F29+'[1]Ex-Africa 2025'!F128+'[1]Ex-Africa 2025'!F227+'[1]Ex-Africa 2025'!F326</f>
        <v>0</v>
      </c>
      <c r="L13" s="97">
        <f>+'[1]Ex-Africa 2025'!F426+'[1]Ex-Africa 2025'!F525+'[1]Ex-Africa 2025'!F624+'[1]Ex-Africa 2025'!F723</f>
        <v>0</v>
      </c>
      <c r="M13" s="100">
        <f>+'[1]Ex-Africa 2025'!F823+'[1]Ex-Africa 2025'!F922+'[1]Ex-Africa 2025'!F1021+'[1]Ex-Africa 2025'!F1120</f>
        <v>0</v>
      </c>
      <c r="N13" s="170">
        <f>+'[1]Ex-Africa 2025'!H29+'[1]Ex-Africa 2025'!H128+'[1]Ex-Africa 2025'!H227+'[1]Ex-Africa 2025'!H326</f>
        <v>0</v>
      </c>
      <c r="O13" s="99">
        <f>+'[1]Ex-Africa 2025'!H426+'[1]Ex-Africa 2025'!H525+'[1]Ex-Africa 2025'!H624+'[1]Ex-Africa 2025'!H723</f>
        <v>0</v>
      </c>
      <c r="P13" s="100">
        <f>+'[1]Ex-Africa 2025'!H823+'[1]Ex-Africa 2025'!H922+'[1]Ex-Africa 2025'!H1021+'[1]Ex-Africa 2025'!H1120</f>
        <v>0</v>
      </c>
      <c r="Q13" s="99">
        <f>+'[1]Ex-Africa 2025'!I29+'[1]Ex-Africa 2025'!I128+'[1]Ex-Africa 2025'!I227+'[1]Ex-Africa 2025'!I326</f>
        <v>0</v>
      </c>
      <c r="R13" s="100">
        <f>+'[1]Ex-Africa 2025'!I426+'[1]Ex-Africa 2025'!I525+'[1]Ex-Africa 2025'!I624+'[1]Ex-Africa 2025'!I723</f>
        <v>0</v>
      </c>
      <c r="S13" s="170">
        <f>+'[1]Ex-Africa 2025'!I823+'[1]Ex-Africa 2025'!I922+'[1]Ex-Africa 2025'!I1021+'[1]Ex-Africa 2025'!I1120</f>
        <v>0</v>
      </c>
      <c r="T13" s="209">
        <f>+'[1]Ex-Africa 2025'!L29+'[1]Ex-Africa 2025'!L128+'[1]Ex-Africa 2025'!L227+'[1]Ex-Africa 2025'!L326</f>
        <v>0</v>
      </c>
      <c r="U13" s="97">
        <f>+'[1]Ex-Africa 2025'!L426+'[1]Ex-Africa 2025'!L525+'[1]Ex-Africa 2025'!L624+'[1]Ex-Africa 2025'!L723</f>
        <v>0</v>
      </c>
      <c r="V13" s="100">
        <f>+'[1]Ex-Africa 2025'!L823+'[1]Ex-Africa 2025'!L922+'[1]Ex-Africa 2025'!L1021+'[1]Ex-Africa 2025'!L1120</f>
        <v>0</v>
      </c>
    </row>
    <row r="14" spans="1:22" x14ac:dyDescent="0.25">
      <c r="A14" s="210" t="s">
        <v>131</v>
      </c>
      <c r="B14" s="99">
        <f>+'[1]Ex-Africa 2025'!C30+'[1]Ex-Africa 2025'!C129+'[1]Ex-Africa 2025'!C228+'[1]Ex-Africa 2025'!C327</f>
        <v>0</v>
      </c>
      <c r="C14" s="97">
        <f>+'[1]Ex-Africa 2025'!C427+'[1]Ex-Africa 2025'!C526+'[1]Ex-Africa 2025'!C625+'[1]Ex-Africa 2025'!C724</f>
        <v>0</v>
      </c>
      <c r="D14" s="100">
        <f>+'[1]Ex-Africa 2025'!C824+'[1]Ex-Africa 2025'!C923+'[1]Ex-Africa 2025'!C1022+'[1]Ex-Africa 2025'!C1121</f>
        <v>0</v>
      </c>
      <c r="E14" s="99">
        <f>+'[1]Ex-Africa 2025'!D30+'[1]Ex-Africa 2025'!D129+'[1]Ex-Africa 2025'!D228+'[1]Ex-Africa 2025'!D327</f>
        <v>0</v>
      </c>
      <c r="F14" s="97">
        <f>+'[1]Ex-Africa 2025'!D427+'[1]Ex-Africa 2025'!D526+'[1]Ex-Africa 2025'!D625+'[1]Ex-Africa 2025'!D724</f>
        <v>0</v>
      </c>
      <c r="G14" s="100">
        <f>+'[1]Ex-Africa 2025'!D824+'[1]Ex-Africa 2025'!D923+'[1]Ex-Africa 2025'!D1022+'[1]Ex-Africa 2025'!D1121</f>
        <v>0</v>
      </c>
      <c r="H14" s="99">
        <f>+'[1]Ex-Africa 2025'!E30+'[1]Ex-Africa 2025'!E129+'[1]Ex-Africa 2025'!E228+'[1]Ex-Africa 2025'!E327</f>
        <v>0</v>
      </c>
      <c r="I14" s="97">
        <f>+'[1]Ex-Africa 2025'!E427+'[1]Ex-Africa 2025'!E526+'[1]Ex-Africa 2025'!E625+'[1]Ex-Africa 2025'!E724</f>
        <v>0</v>
      </c>
      <c r="J14" s="100">
        <f>+'[1]Ex-Africa 2025'!E824+'[1]Ex-Africa 2025'!E923+'[1]Ex-Africa 2025'!E1022+'[1]Ex-Africa 2025'!E1121</f>
        <v>0</v>
      </c>
      <c r="K14" s="99">
        <f>+'[1]Ex-Africa 2025'!F30+'[1]Ex-Africa 2025'!F129+'[1]Ex-Africa 2025'!F228+'[1]Ex-Africa 2025'!F327</f>
        <v>0</v>
      </c>
      <c r="L14" s="97">
        <f>+'[1]Ex-Africa 2025'!F427+'[1]Ex-Africa 2025'!F526+'[1]Ex-Africa 2025'!F625+'[1]Ex-Africa 2025'!F724</f>
        <v>0</v>
      </c>
      <c r="M14" s="100">
        <f>+'[1]Ex-Africa 2025'!F824+'[1]Ex-Africa 2025'!F923+'[1]Ex-Africa 2025'!F1022+'[1]Ex-Africa 2025'!F1121</f>
        <v>0</v>
      </c>
      <c r="N14" s="170">
        <f>+'[1]Ex-Africa 2025'!H30+'[1]Ex-Africa 2025'!H129+'[1]Ex-Africa 2025'!H228+'[1]Ex-Africa 2025'!H327</f>
        <v>0</v>
      </c>
      <c r="O14" s="99">
        <f>+'[1]Ex-Africa 2025'!H427+'[1]Ex-Africa 2025'!H526+'[1]Ex-Africa 2025'!H625+'[1]Ex-Africa 2025'!H724</f>
        <v>0</v>
      </c>
      <c r="P14" s="100">
        <f>+'[1]Ex-Africa 2025'!H824+'[1]Ex-Africa 2025'!H923+'[1]Ex-Africa 2025'!H1022+'[1]Ex-Africa 2025'!H1121</f>
        <v>0</v>
      </c>
      <c r="Q14" s="99">
        <f>+'[1]Ex-Africa 2025'!I30+'[1]Ex-Africa 2025'!I129+'[1]Ex-Africa 2025'!I228+'[1]Ex-Africa 2025'!I327</f>
        <v>0</v>
      </c>
      <c r="R14" s="100">
        <f>+'[1]Ex-Africa 2025'!I427+'[1]Ex-Africa 2025'!I526+'[1]Ex-Africa 2025'!I625+'[1]Ex-Africa 2025'!I724</f>
        <v>0</v>
      </c>
      <c r="S14" s="170">
        <f>+'[1]Ex-Africa 2025'!I824+'[1]Ex-Africa 2025'!I923+'[1]Ex-Africa 2025'!I1022+'[1]Ex-Africa 2025'!I1121</f>
        <v>0</v>
      </c>
      <c r="T14" s="209">
        <f>+'[1]Ex-Africa 2025'!L30+'[1]Ex-Africa 2025'!L129+'[1]Ex-Africa 2025'!L228+'[1]Ex-Africa 2025'!L327</f>
        <v>0</v>
      </c>
      <c r="U14" s="97">
        <f>+'[1]Ex-Africa 2025'!L427+'[1]Ex-Africa 2025'!L526+'[1]Ex-Africa 2025'!L625+'[1]Ex-Africa 2025'!L724</f>
        <v>0</v>
      </c>
      <c r="V14" s="100">
        <f>+'[1]Ex-Africa 2025'!L824+'[1]Ex-Africa 2025'!L923+'[1]Ex-Africa 2025'!L1022+'[1]Ex-Africa 2025'!L1121</f>
        <v>0</v>
      </c>
    </row>
    <row r="15" spans="1:22" x14ac:dyDescent="0.25">
      <c r="A15" s="210" t="s">
        <v>132</v>
      </c>
      <c r="B15" s="99">
        <f>+'[1]Ex-Africa 2025'!C31+'[1]Ex-Africa 2025'!C130+'[1]Ex-Africa 2025'!C229+'[1]Ex-Africa 2025'!C328</f>
        <v>0</v>
      </c>
      <c r="C15" s="97">
        <f>+'[1]Ex-Africa 2025'!C428+'[1]Ex-Africa 2025'!C527+'[1]Ex-Africa 2025'!C626+'[1]Ex-Africa 2025'!C725</f>
        <v>0</v>
      </c>
      <c r="D15" s="100">
        <f>+'[1]Ex-Africa 2025'!C825+'[1]Ex-Africa 2025'!C924+'[1]Ex-Africa 2025'!C1023+'[1]Ex-Africa 2025'!C1122</f>
        <v>0</v>
      </c>
      <c r="E15" s="99">
        <f>+'[1]Ex-Africa 2025'!D31+'[1]Ex-Africa 2025'!D130+'[1]Ex-Africa 2025'!D229+'[1]Ex-Africa 2025'!D328</f>
        <v>0</v>
      </c>
      <c r="F15" s="97">
        <f>+'[1]Ex-Africa 2025'!D428+'[1]Ex-Africa 2025'!D527+'[1]Ex-Africa 2025'!D626+'[1]Ex-Africa 2025'!D725</f>
        <v>0</v>
      </c>
      <c r="G15" s="100">
        <f>+'[1]Ex-Africa 2025'!D825+'[1]Ex-Africa 2025'!D924+'[1]Ex-Africa 2025'!D1023+'[1]Ex-Africa 2025'!D1122</f>
        <v>0</v>
      </c>
      <c r="H15" s="99">
        <f>+'[1]Ex-Africa 2025'!E31+'[1]Ex-Africa 2025'!E130+'[1]Ex-Africa 2025'!E229+'[1]Ex-Africa 2025'!E328</f>
        <v>0</v>
      </c>
      <c r="I15" s="97">
        <f>+'[1]Ex-Africa 2025'!E428+'[1]Ex-Africa 2025'!E527+'[1]Ex-Africa 2025'!E626+'[1]Ex-Africa 2025'!E725</f>
        <v>0</v>
      </c>
      <c r="J15" s="100">
        <f>+'[1]Ex-Africa 2025'!E825+'[1]Ex-Africa 2025'!E924+'[1]Ex-Africa 2025'!E1023+'[1]Ex-Africa 2025'!E1122</f>
        <v>0</v>
      </c>
      <c r="K15" s="99">
        <f>+'[1]Ex-Africa 2025'!F31+'[1]Ex-Africa 2025'!F130+'[1]Ex-Africa 2025'!F229+'[1]Ex-Africa 2025'!F328</f>
        <v>0</v>
      </c>
      <c r="L15" s="97">
        <f>+'[1]Ex-Africa 2025'!F428+'[1]Ex-Africa 2025'!F527+'[1]Ex-Africa 2025'!F626+'[1]Ex-Africa 2025'!F725</f>
        <v>0</v>
      </c>
      <c r="M15" s="100">
        <f>+'[1]Ex-Africa 2025'!F825+'[1]Ex-Africa 2025'!F924+'[1]Ex-Africa 2025'!F1023+'[1]Ex-Africa 2025'!F1122</f>
        <v>0</v>
      </c>
      <c r="N15" s="170">
        <f>+'[1]Ex-Africa 2025'!H31+'[1]Ex-Africa 2025'!H130+'[1]Ex-Africa 2025'!H229+'[1]Ex-Africa 2025'!H328</f>
        <v>0</v>
      </c>
      <c r="O15" s="99">
        <f>+'[1]Ex-Africa 2025'!H428+'[1]Ex-Africa 2025'!H527+'[1]Ex-Africa 2025'!H626+'[1]Ex-Africa 2025'!H725</f>
        <v>0</v>
      </c>
      <c r="P15" s="100">
        <f>+'[1]Ex-Africa 2025'!H825+'[1]Ex-Africa 2025'!H924+'[1]Ex-Africa 2025'!H1023+'[1]Ex-Africa 2025'!H1122</f>
        <v>0</v>
      </c>
      <c r="Q15" s="99">
        <f>+'[1]Ex-Africa 2025'!I31+'[1]Ex-Africa 2025'!I130+'[1]Ex-Africa 2025'!I229+'[1]Ex-Africa 2025'!I328</f>
        <v>0</v>
      </c>
      <c r="R15" s="100">
        <f>+'[1]Ex-Africa 2025'!I428+'[1]Ex-Africa 2025'!I527+'[1]Ex-Africa 2025'!I626+'[1]Ex-Africa 2025'!I725</f>
        <v>6600</v>
      </c>
      <c r="S15" s="170">
        <f>+'[1]Ex-Africa 2025'!I825+'[1]Ex-Africa 2025'!I924+'[1]Ex-Africa 2025'!I1023+'[1]Ex-Africa 2025'!I1122</f>
        <v>0</v>
      </c>
      <c r="T15" s="209">
        <f>+'[1]Ex-Africa 2025'!L31+'[1]Ex-Africa 2025'!L130+'[1]Ex-Africa 2025'!L229+'[1]Ex-Africa 2025'!L328</f>
        <v>0</v>
      </c>
      <c r="U15" s="97">
        <f>+'[1]Ex-Africa 2025'!L428+'[1]Ex-Africa 2025'!L527+'[1]Ex-Africa 2025'!L626+'[1]Ex-Africa 2025'!L725</f>
        <v>0</v>
      </c>
      <c r="V15" s="100">
        <f>+'[1]Ex-Africa 2025'!L825+'[1]Ex-Africa 2025'!L924+'[1]Ex-Africa 2025'!L1023+'[1]Ex-Africa 2025'!L1122</f>
        <v>0</v>
      </c>
    </row>
    <row r="16" spans="1:22" x14ac:dyDescent="0.25">
      <c r="A16" s="210" t="s">
        <v>133</v>
      </c>
      <c r="B16" s="99">
        <f>+'[1]Ex-Africa 2025'!C32+'[1]Ex-Africa 2025'!C131+'[1]Ex-Africa 2025'!C230+'[1]Ex-Africa 2025'!C329</f>
        <v>0</v>
      </c>
      <c r="C16" s="97">
        <f>+'[1]Ex-Africa 2025'!C429+'[1]Ex-Africa 2025'!C528+'[1]Ex-Africa 2025'!C627+'[1]Ex-Africa 2025'!C726</f>
        <v>0</v>
      </c>
      <c r="D16" s="100">
        <f>+'[1]Ex-Africa 2025'!C826+'[1]Ex-Africa 2025'!C925+'[1]Ex-Africa 2025'!C1024+'[1]Ex-Africa 2025'!C1123</f>
        <v>0</v>
      </c>
      <c r="E16" s="99">
        <f>+'[1]Ex-Africa 2025'!D32+'[1]Ex-Africa 2025'!D131+'[1]Ex-Africa 2025'!D230+'[1]Ex-Africa 2025'!D329</f>
        <v>0</v>
      </c>
      <c r="F16" s="97">
        <f>+'[1]Ex-Africa 2025'!D429+'[1]Ex-Africa 2025'!D528+'[1]Ex-Africa 2025'!D627+'[1]Ex-Africa 2025'!D726</f>
        <v>0</v>
      </c>
      <c r="G16" s="100">
        <f>+'[1]Ex-Africa 2025'!D826+'[1]Ex-Africa 2025'!D925+'[1]Ex-Africa 2025'!D1024+'[1]Ex-Africa 2025'!D1123</f>
        <v>0</v>
      </c>
      <c r="H16" s="99">
        <f>+'[1]Ex-Africa 2025'!E32+'[1]Ex-Africa 2025'!E131+'[1]Ex-Africa 2025'!E230+'[1]Ex-Africa 2025'!E329</f>
        <v>0</v>
      </c>
      <c r="I16" s="97">
        <f>+'[1]Ex-Africa 2025'!E429+'[1]Ex-Africa 2025'!E528+'[1]Ex-Africa 2025'!E627+'[1]Ex-Africa 2025'!E726</f>
        <v>0</v>
      </c>
      <c r="J16" s="100">
        <f>+'[1]Ex-Africa 2025'!E826+'[1]Ex-Africa 2025'!E925+'[1]Ex-Africa 2025'!E1024+'[1]Ex-Africa 2025'!E1123</f>
        <v>0</v>
      </c>
      <c r="K16" s="99">
        <f>+'[1]Ex-Africa 2025'!F32+'[1]Ex-Africa 2025'!F131+'[1]Ex-Africa 2025'!F230+'[1]Ex-Africa 2025'!F329</f>
        <v>0</v>
      </c>
      <c r="L16" s="97">
        <f>+'[1]Ex-Africa 2025'!F429+'[1]Ex-Africa 2025'!F528+'[1]Ex-Africa 2025'!F627+'[1]Ex-Africa 2025'!F726</f>
        <v>0</v>
      </c>
      <c r="M16" s="100">
        <f>+'[1]Ex-Africa 2025'!F826+'[1]Ex-Africa 2025'!F925+'[1]Ex-Africa 2025'!F1024+'[1]Ex-Africa 2025'!F1123</f>
        <v>0</v>
      </c>
      <c r="N16" s="170">
        <f>+'[1]Ex-Africa 2025'!H32+'[1]Ex-Africa 2025'!H131+'[1]Ex-Africa 2025'!H230+'[1]Ex-Africa 2025'!H329</f>
        <v>0</v>
      </c>
      <c r="O16" s="99">
        <f>+'[1]Ex-Africa 2025'!H429+'[1]Ex-Africa 2025'!H528+'[1]Ex-Africa 2025'!H627+'[1]Ex-Africa 2025'!H726</f>
        <v>0</v>
      </c>
      <c r="P16" s="100">
        <f>+'[1]Ex-Africa 2025'!H826+'[1]Ex-Africa 2025'!H925+'[1]Ex-Africa 2025'!H1024+'[1]Ex-Africa 2025'!H1123</f>
        <v>0</v>
      </c>
      <c r="Q16" s="99">
        <f>+'[1]Ex-Africa 2025'!I32+'[1]Ex-Africa 2025'!I131+'[1]Ex-Africa 2025'!I230+'[1]Ex-Africa 2025'!I329</f>
        <v>100000</v>
      </c>
      <c r="R16" s="100">
        <f>+'[1]Ex-Africa 2025'!I429+'[1]Ex-Africa 2025'!I528+'[1]Ex-Africa 2025'!I627+'[1]Ex-Africa 2025'!I726</f>
        <v>0</v>
      </c>
      <c r="S16" s="170">
        <f>+'[1]Ex-Africa 2025'!I826+'[1]Ex-Africa 2025'!I925+'[1]Ex-Africa 2025'!I1024+'[1]Ex-Africa 2025'!I1123</f>
        <v>0</v>
      </c>
      <c r="T16" s="209">
        <f>+'[1]Ex-Africa 2025'!L32+'[1]Ex-Africa 2025'!L131+'[1]Ex-Africa 2025'!L230+'[1]Ex-Africa 2025'!L329</f>
        <v>0</v>
      </c>
      <c r="U16" s="97">
        <f>+'[1]Ex-Africa 2025'!L429+'[1]Ex-Africa 2025'!L528+'[1]Ex-Africa 2025'!L627+'[1]Ex-Africa 2025'!L726</f>
        <v>0</v>
      </c>
      <c r="V16" s="100">
        <f>+'[1]Ex-Africa 2025'!L826+'[1]Ex-Africa 2025'!L925+'[1]Ex-Africa 2025'!L1024+'[1]Ex-Africa 2025'!L1123</f>
        <v>0</v>
      </c>
    </row>
    <row r="17" spans="1:22" x14ac:dyDescent="0.25">
      <c r="A17" s="210" t="s">
        <v>136</v>
      </c>
      <c r="B17" s="99">
        <f>+'[1]Ex-Africa 2025'!C35+'[1]Ex-Africa 2025'!C134+'[1]Ex-Africa 2025'!C233+'[1]Ex-Africa 2025'!C332</f>
        <v>0</v>
      </c>
      <c r="C17" s="97">
        <f>+'[1]Ex-Africa 2025'!C432+'[1]Ex-Africa 2025'!C531+'[1]Ex-Africa 2025'!C630+'[1]Ex-Africa 2025'!C729</f>
        <v>0</v>
      </c>
      <c r="D17" s="100">
        <f>+'[1]Ex-Africa 2025'!C829+'[1]Ex-Africa 2025'!C928+'[1]Ex-Africa 2025'!C1027+'[1]Ex-Africa 2025'!C1126</f>
        <v>0</v>
      </c>
      <c r="E17" s="99">
        <f>+'[1]Ex-Africa 2025'!D35+'[1]Ex-Africa 2025'!D134+'[1]Ex-Africa 2025'!D233+'[1]Ex-Africa 2025'!D332</f>
        <v>0</v>
      </c>
      <c r="F17" s="97">
        <f>+'[1]Ex-Africa 2025'!D432+'[1]Ex-Africa 2025'!D531+'[1]Ex-Africa 2025'!D630+'[1]Ex-Africa 2025'!D729</f>
        <v>0</v>
      </c>
      <c r="G17" s="100">
        <f>+'[1]Ex-Africa 2025'!D829+'[1]Ex-Africa 2025'!D928+'[1]Ex-Africa 2025'!D1027+'[1]Ex-Africa 2025'!D1126</f>
        <v>0</v>
      </c>
      <c r="H17" s="99">
        <f>+'[1]Ex-Africa 2025'!E35+'[1]Ex-Africa 2025'!E134+'[1]Ex-Africa 2025'!E233+'[1]Ex-Africa 2025'!E332</f>
        <v>0</v>
      </c>
      <c r="I17" s="97">
        <f>+'[1]Ex-Africa 2025'!E432+'[1]Ex-Africa 2025'!E531+'[1]Ex-Africa 2025'!E630+'[1]Ex-Africa 2025'!E729</f>
        <v>0</v>
      </c>
      <c r="J17" s="100">
        <f>+'[1]Ex-Africa 2025'!E829+'[1]Ex-Africa 2025'!E928+'[1]Ex-Africa 2025'!E1027+'[1]Ex-Africa 2025'!E1126</f>
        <v>0</v>
      </c>
      <c r="K17" s="99">
        <f>+'[1]Ex-Africa 2025'!F35+'[1]Ex-Africa 2025'!F134+'[1]Ex-Africa 2025'!F233+'[1]Ex-Africa 2025'!F332</f>
        <v>0</v>
      </c>
      <c r="L17" s="97">
        <f>+'[1]Ex-Africa 2025'!F432+'[1]Ex-Africa 2025'!F531+'[1]Ex-Africa 2025'!F630+'[1]Ex-Africa 2025'!F729</f>
        <v>0</v>
      </c>
      <c r="M17" s="100">
        <f>+'[1]Ex-Africa 2025'!F829+'[1]Ex-Africa 2025'!F928+'[1]Ex-Africa 2025'!F1027+'[1]Ex-Africa 2025'!F1126</f>
        <v>0</v>
      </c>
      <c r="N17" s="170">
        <f>+'[1]Ex-Africa 2025'!H35+'[1]Ex-Africa 2025'!H134+'[1]Ex-Africa 2025'!H233+'[1]Ex-Africa 2025'!H332</f>
        <v>144200</v>
      </c>
      <c r="O17" s="99">
        <f>+'[1]Ex-Africa 2025'!H432+'[1]Ex-Africa 2025'!H531+'[1]Ex-Africa 2025'!H630+'[1]Ex-Africa 2025'!H729</f>
        <v>0</v>
      </c>
      <c r="P17" s="100">
        <f>+'[1]Ex-Africa 2025'!H829+'[1]Ex-Africa 2025'!H928+'[1]Ex-Africa 2025'!H1027+'[1]Ex-Africa 2025'!H1126</f>
        <v>0</v>
      </c>
      <c r="Q17" s="99">
        <f>+'[1]Ex-Africa 2025'!I35+'[1]Ex-Africa 2025'!I134+'[1]Ex-Africa 2025'!I233+'[1]Ex-Africa 2025'!I332</f>
        <v>0</v>
      </c>
      <c r="R17" s="100">
        <f>+'[1]Ex-Africa 2025'!I432+'[1]Ex-Africa 2025'!I531+'[1]Ex-Africa 2025'!I630+'[1]Ex-Africa 2025'!I729</f>
        <v>0</v>
      </c>
      <c r="S17" s="170">
        <f>+'[1]Ex-Africa 2025'!I829+'[1]Ex-Africa 2025'!I928+'[1]Ex-Africa 2025'!I1027+'[1]Ex-Africa 2025'!I1126</f>
        <v>0</v>
      </c>
      <c r="T17" s="209">
        <f>+'[1]Ex-Africa 2025'!L35+'[1]Ex-Africa 2025'!L134+'[1]Ex-Africa 2025'!L233+'[1]Ex-Africa 2025'!L332</f>
        <v>0</v>
      </c>
      <c r="U17" s="97">
        <f>+'[1]Ex-Africa 2025'!L432+'[1]Ex-Africa 2025'!L531+'[1]Ex-Africa 2025'!L630+'[1]Ex-Africa 2025'!L729</f>
        <v>0</v>
      </c>
      <c r="V17" s="100">
        <f>+'[1]Ex-Africa 2025'!L829+'[1]Ex-Africa 2025'!L928+'[1]Ex-Africa 2025'!L1027+'[1]Ex-Africa 2025'!L1126</f>
        <v>0</v>
      </c>
    </row>
    <row r="18" spans="1:22" x14ac:dyDescent="0.25">
      <c r="A18" s="210" t="s">
        <v>138</v>
      </c>
      <c r="B18" s="99">
        <f>+'[1]Ex-Africa 2025'!C37+'[1]Ex-Africa 2025'!C136+'[1]Ex-Africa 2025'!C235+'[1]Ex-Africa 2025'!C334</f>
        <v>0</v>
      </c>
      <c r="C18" s="97">
        <f>+'[1]Ex-Africa 2025'!C434+'[1]Ex-Africa 2025'!C533+'[1]Ex-Africa 2025'!C632+'[1]Ex-Africa 2025'!C731</f>
        <v>0</v>
      </c>
      <c r="D18" s="100">
        <f>+'[1]Ex-Africa 2025'!C831+'[1]Ex-Africa 2025'!C930+'[1]Ex-Africa 2025'!C1029+'[1]Ex-Africa 2025'!C1128</f>
        <v>0</v>
      </c>
      <c r="E18" s="99">
        <f>+'[1]Ex-Africa 2025'!D37+'[1]Ex-Africa 2025'!D136+'[1]Ex-Africa 2025'!D235+'[1]Ex-Africa 2025'!D334</f>
        <v>0</v>
      </c>
      <c r="F18" s="97">
        <f>+'[1]Ex-Africa 2025'!D434+'[1]Ex-Africa 2025'!D533+'[1]Ex-Africa 2025'!D632+'[1]Ex-Africa 2025'!D731</f>
        <v>0</v>
      </c>
      <c r="G18" s="100">
        <f>+'[1]Ex-Africa 2025'!D831+'[1]Ex-Africa 2025'!D930+'[1]Ex-Africa 2025'!D1029+'[1]Ex-Africa 2025'!D1128</f>
        <v>0</v>
      </c>
      <c r="H18" s="99">
        <f>+'[1]Ex-Africa 2025'!E37+'[1]Ex-Africa 2025'!E136+'[1]Ex-Africa 2025'!E235+'[1]Ex-Africa 2025'!E334</f>
        <v>0</v>
      </c>
      <c r="I18" s="97">
        <f>+'[1]Ex-Africa 2025'!E434+'[1]Ex-Africa 2025'!E533+'[1]Ex-Africa 2025'!E632+'[1]Ex-Africa 2025'!E731</f>
        <v>0</v>
      </c>
      <c r="J18" s="100">
        <f>+'[1]Ex-Africa 2025'!E831+'[1]Ex-Africa 2025'!E930+'[1]Ex-Africa 2025'!E1029+'[1]Ex-Africa 2025'!E1128</f>
        <v>0</v>
      </c>
      <c r="K18" s="99">
        <f>+'[1]Ex-Africa 2025'!F37+'[1]Ex-Africa 2025'!F136+'[1]Ex-Africa 2025'!F235+'[1]Ex-Africa 2025'!F334</f>
        <v>0</v>
      </c>
      <c r="L18" s="97">
        <f>+'[1]Ex-Africa 2025'!F434+'[1]Ex-Africa 2025'!F533+'[1]Ex-Africa 2025'!F632+'[1]Ex-Africa 2025'!F731</f>
        <v>0</v>
      </c>
      <c r="M18" s="100">
        <f>+'[1]Ex-Africa 2025'!F831+'[1]Ex-Africa 2025'!F930+'[1]Ex-Africa 2025'!F1029+'[1]Ex-Africa 2025'!F1128</f>
        <v>0</v>
      </c>
      <c r="N18" s="170">
        <f>+'[1]Ex-Africa 2025'!H37+'[1]Ex-Africa 2025'!H136+'[1]Ex-Africa 2025'!H235+'[1]Ex-Africa 2025'!H334</f>
        <v>0</v>
      </c>
      <c r="O18" s="99">
        <f>+'[1]Ex-Africa 2025'!H434+'[1]Ex-Africa 2025'!H533+'[1]Ex-Africa 2025'!H632+'[1]Ex-Africa 2025'!H731</f>
        <v>0</v>
      </c>
      <c r="P18" s="100">
        <f>+'[1]Ex-Africa 2025'!H831+'[1]Ex-Africa 2025'!H930+'[1]Ex-Africa 2025'!H1029+'[1]Ex-Africa 2025'!H1128</f>
        <v>0</v>
      </c>
      <c r="Q18" s="99">
        <f>+'[1]Ex-Africa 2025'!I37+'[1]Ex-Africa 2025'!I136+'[1]Ex-Africa 2025'!I235+'[1]Ex-Africa 2025'!I334</f>
        <v>30000</v>
      </c>
      <c r="R18" s="100">
        <f>+'[1]Ex-Africa 2025'!I434+'[1]Ex-Africa 2025'!I533+'[1]Ex-Africa 2025'!I632+'[1]Ex-Africa 2025'!I731</f>
        <v>0</v>
      </c>
      <c r="S18" s="170">
        <f>+'[1]Ex-Africa 2025'!I831+'[1]Ex-Africa 2025'!I930+'[1]Ex-Africa 2025'!I1029+'[1]Ex-Africa 2025'!I1128</f>
        <v>0</v>
      </c>
      <c r="T18" s="209">
        <f>+'[1]Ex-Africa 2025'!L37+'[1]Ex-Africa 2025'!L136+'[1]Ex-Africa 2025'!L235+'[1]Ex-Africa 2025'!L334</f>
        <v>0</v>
      </c>
      <c r="U18" s="97">
        <f>+'[1]Ex-Africa 2025'!L434+'[1]Ex-Africa 2025'!L533+'[1]Ex-Africa 2025'!L632+'[1]Ex-Africa 2025'!L731</f>
        <v>0</v>
      </c>
      <c r="V18" s="100">
        <f>+'[1]Ex-Africa 2025'!L831+'[1]Ex-Africa 2025'!L930+'[1]Ex-Africa 2025'!L1029+'[1]Ex-Africa 2025'!L1128</f>
        <v>0</v>
      </c>
    </row>
    <row r="19" spans="1:22" x14ac:dyDescent="0.25">
      <c r="A19" s="210" t="s">
        <v>140</v>
      </c>
      <c r="B19" s="99">
        <f>+'[1]Ex-Africa 2025'!C39+'[1]Ex-Africa 2025'!C138+'[1]Ex-Africa 2025'!C237+'[1]Ex-Africa 2025'!C336</f>
        <v>0</v>
      </c>
      <c r="C19" s="97">
        <f>+'[1]Ex-Africa 2025'!C436+'[1]Ex-Africa 2025'!C535+'[1]Ex-Africa 2025'!C634+'[1]Ex-Africa 2025'!C733</f>
        <v>0</v>
      </c>
      <c r="D19" s="100">
        <f>+'[1]Ex-Africa 2025'!C833+'[1]Ex-Africa 2025'!C932+'[1]Ex-Africa 2025'!C1031+'[1]Ex-Africa 2025'!C1130</f>
        <v>0</v>
      </c>
      <c r="E19" s="99">
        <f>+'[1]Ex-Africa 2025'!D39+'[1]Ex-Africa 2025'!D138+'[1]Ex-Africa 2025'!D237+'[1]Ex-Africa 2025'!D336</f>
        <v>64398</v>
      </c>
      <c r="F19" s="97">
        <f>+'[1]Ex-Africa 2025'!D436+'[1]Ex-Africa 2025'!D535+'[1]Ex-Africa 2025'!D634+'[1]Ex-Africa 2025'!D733</f>
        <v>0</v>
      </c>
      <c r="G19" s="100">
        <f>+'[1]Ex-Africa 2025'!D833+'[1]Ex-Africa 2025'!D932+'[1]Ex-Africa 2025'!D1031+'[1]Ex-Africa 2025'!D1130</f>
        <v>0</v>
      </c>
      <c r="H19" s="99">
        <f>+'[1]Ex-Africa 2025'!E39+'[1]Ex-Africa 2025'!E138+'[1]Ex-Africa 2025'!E237+'[1]Ex-Africa 2025'!E336</f>
        <v>0</v>
      </c>
      <c r="I19" s="97">
        <f>+'[1]Ex-Africa 2025'!E436+'[1]Ex-Africa 2025'!E535+'[1]Ex-Africa 2025'!E634+'[1]Ex-Africa 2025'!E733</f>
        <v>0</v>
      </c>
      <c r="J19" s="100">
        <f>+'[1]Ex-Africa 2025'!E833+'[1]Ex-Africa 2025'!E932+'[1]Ex-Africa 2025'!E1031+'[1]Ex-Africa 2025'!E1130</f>
        <v>0</v>
      </c>
      <c r="K19" s="99">
        <f>+'[1]Ex-Africa 2025'!F39+'[1]Ex-Africa 2025'!F138+'[1]Ex-Africa 2025'!F237+'[1]Ex-Africa 2025'!F336</f>
        <v>0</v>
      </c>
      <c r="L19" s="97">
        <f>+'[1]Ex-Africa 2025'!F436+'[1]Ex-Africa 2025'!F535+'[1]Ex-Africa 2025'!F634+'[1]Ex-Africa 2025'!F733</f>
        <v>0</v>
      </c>
      <c r="M19" s="100">
        <f>+'[1]Ex-Africa 2025'!F833+'[1]Ex-Africa 2025'!F932+'[1]Ex-Africa 2025'!F1031+'[1]Ex-Africa 2025'!F1130</f>
        <v>0</v>
      </c>
      <c r="N19" s="170">
        <f>+'[1]Ex-Africa 2025'!H39+'[1]Ex-Africa 2025'!H138+'[1]Ex-Africa 2025'!H237+'[1]Ex-Africa 2025'!H336</f>
        <v>0</v>
      </c>
      <c r="O19" s="99">
        <f>+'[1]Ex-Africa 2025'!H436+'[1]Ex-Africa 2025'!H535+'[1]Ex-Africa 2025'!H634+'[1]Ex-Africa 2025'!H733</f>
        <v>0</v>
      </c>
      <c r="P19" s="100">
        <f>+'[1]Ex-Africa 2025'!H833+'[1]Ex-Africa 2025'!H932+'[1]Ex-Africa 2025'!H1031+'[1]Ex-Africa 2025'!H1130</f>
        <v>0</v>
      </c>
      <c r="Q19" s="99">
        <f>+'[1]Ex-Africa 2025'!I39+'[1]Ex-Africa 2025'!I138+'[1]Ex-Africa 2025'!I237+'[1]Ex-Africa 2025'!I336</f>
        <v>0</v>
      </c>
      <c r="R19" s="100">
        <f>+'[1]Ex-Africa 2025'!I436+'[1]Ex-Africa 2025'!I535+'[1]Ex-Africa 2025'!I634+'[1]Ex-Africa 2025'!I733</f>
        <v>0</v>
      </c>
      <c r="S19" s="170">
        <f>+'[1]Ex-Africa 2025'!I833+'[1]Ex-Africa 2025'!I932+'[1]Ex-Africa 2025'!I1031+'[1]Ex-Africa 2025'!I1130</f>
        <v>0</v>
      </c>
      <c r="T19" s="209">
        <f>+'[1]Ex-Africa 2025'!L39+'[1]Ex-Africa 2025'!L138+'[1]Ex-Africa 2025'!L237+'[1]Ex-Africa 2025'!L336</f>
        <v>0</v>
      </c>
      <c r="U19" s="97">
        <f>+'[1]Ex-Africa 2025'!L436+'[1]Ex-Africa 2025'!L535+'[1]Ex-Africa 2025'!L634+'[1]Ex-Africa 2025'!L733</f>
        <v>0</v>
      </c>
      <c r="V19" s="100">
        <f>+'[1]Ex-Africa 2025'!L833+'[1]Ex-Africa 2025'!L932+'[1]Ex-Africa 2025'!L1031+'[1]Ex-Africa 2025'!L1130</f>
        <v>0</v>
      </c>
    </row>
    <row r="20" spans="1:22" x14ac:dyDescent="0.25">
      <c r="A20" s="210" t="s">
        <v>142</v>
      </c>
      <c r="B20" s="99">
        <f>+'[1]Ex-Africa 2025'!C41+'[1]Ex-Africa 2025'!C140+'[1]Ex-Africa 2025'!C239+'[1]Ex-Africa 2025'!C338</f>
        <v>0</v>
      </c>
      <c r="C20" s="97">
        <f>+'[1]Ex-Africa 2025'!C438+'[1]Ex-Africa 2025'!C537+'[1]Ex-Africa 2025'!C636+'[1]Ex-Africa 2025'!C735</f>
        <v>0</v>
      </c>
      <c r="D20" s="100">
        <f>+'[1]Ex-Africa 2025'!C835+'[1]Ex-Africa 2025'!C934+'[1]Ex-Africa 2025'!C1033+'[1]Ex-Africa 2025'!C1132</f>
        <v>0</v>
      </c>
      <c r="E20" s="99">
        <f>+'[1]Ex-Africa 2025'!D41+'[1]Ex-Africa 2025'!D140+'[1]Ex-Africa 2025'!D239+'[1]Ex-Africa 2025'!D338</f>
        <v>0</v>
      </c>
      <c r="F20" s="97">
        <f>+'[1]Ex-Africa 2025'!D438+'[1]Ex-Africa 2025'!D537+'[1]Ex-Africa 2025'!D636+'[1]Ex-Africa 2025'!D735</f>
        <v>0</v>
      </c>
      <c r="G20" s="100">
        <f>+'[1]Ex-Africa 2025'!D835+'[1]Ex-Africa 2025'!D934+'[1]Ex-Africa 2025'!D1033+'[1]Ex-Africa 2025'!D1132</f>
        <v>0</v>
      </c>
      <c r="H20" s="99">
        <f>+'[1]Ex-Africa 2025'!E41+'[1]Ex-Africa 2025'!E140+'[1]Ex-Africa 2025'!E239+'[1]Ex-Africa 2025'!E338</f>
        <v>0</v>
      </c>
      <c r="I20" s="97">
        <f>+'[1]Ex-Africa 2025'!E438+'[1]Ex-Africa 2025'!E537+'[1]Ex-Africa 2025'!E636+'[1]Ex-Africa 2025'!E735</f>
        <v>0</v>
      </c>
      <c r="J20" s="100">
        <f>+'[1]Ex-Africa 2025'!E835+'[1]Ex-Africa 2025'!E934+'[1]Ex-Africa 2025'!E1033+'[1]Ex-Africa 2025'!E1132</f>
        <v>0</v>
      </c>
      <c r="K20" s="99">
        <f>+'[1]Ex-Africa 2025'!F41+'[1]Ex-Africa 2025'!F140+'[1]Ex-Africa 2025'!F239+'[1]Ex-Africa 2025'!F338</f>
        <v>0</v>
      </c>
      <c r="L20" s="97">
        <f>+'[1]Ex-Africa 2025'!F438+'[1]Ex-Africa 2025'!F537+'[1]Ex-Africa 2025'!F636+'[1]Ex-Africa 2025'!F735</f>
        <v>0</v>
      </c>
      <c r="M20" s="100">
        <f>+'[1]Ex-Africa 2025'!F835+'[1]Ex-Africa 2025'!F934+'[1]Ex-Africa 2025'!F1033+'[1]Ex-Africa 2025'!F1132</f>
        <v>0</v>
      </c>
      <c r="N20" s="170">
        <f>+'[1]Ex-Africa 2025'!H41+'[1]Ex-Africa 2025'!H140+'[1]Ex-Africa 2025'!H239+'[1]Ex-Africa 2025'!H338</f>
        <v>0</v>
      </c>
      <c r="O20" s="99">
        <f>+'[1]Ex-Africa 2025'!H438+'[1]Ex-Africa 2025'!H537+'[1]Ex-Africa 2025'!H636+'[1]Ex-Africa 2025'!H735</f>
        <v>0</v>
      </c>
      <c r="P20" s="100">
        <f>+'[1]Ex-Africa 2025'!H835+'[1]Ex-Africa 2025'!H934+'[1]Ex-Africa 2025'!H1033+'[1]Ex-Africa 2025'!H1132</f>
        <v>0</v>
      </c>
      <c r="Q20" s="99">
        <f>+'[1]Ex-Africa 2025'!I41+'[1]Ex-Africa 2025'!I140+'[1]Ex-Africa 2025'!I239+'[1]Ex-Africa 2025'!I338</f>
        <v>13000</v>
      </c>
      <c r="R20" s="100">
        <f>+'[1]Ex-Africa 2025'!I438+'[1]Ex-Africa 2025'!I537+'[1]Ex-Africa 2025'!I636+'[1]Ex-Africa 2025'!I735</f>
        <v>6000</v>
      </c>
      <c r="S20" s="170">
        <f>+'[1]Ex-Africa 2025'!I835+'[1]Ex-Africa 2025'!I934+'[1]Ex-Africa 2025'!I1033+'[1]Ex-Africa 2025'!I1132</f>
        <v>0</v>
      </c>
      <c r="T20" s="209">
        <f>+'[1]Ex-Africa 2025'!L41+'[1]Ex-Africa 2025'!L140+'[1]Ex-Africa 2025'!L239+'[1]Ex-Africa 2025'!L338</f>
        <v>0</v>
      </c>
      <c r="U20" s="97">
        <f>+'[1]Ex-Africa 2025'!L438+'[1]Ex-Africa 2025'!L537+'[1]Ex-Africa 2025'!L636+'[1]Ex-Africa 2025'!L735</f>
        <v>0</v>
      </c>
      <c r="V20" s="100">
        <f>+'[1]Ex-Africa 2025'!L835+'[1]Ex-Africa 2025'!L934+'[1]Ex-Africa 2025'!L1033+'[1]Ex-Africa 2025'!L1132</f>
        <v>0</v>
      </c>
    </row>
    <row r="21" spans="1:22" x14ac:dyDescent="0.25">
      <c r="A21" s="210" t="s">
        <v>143</v>
      </c>
      <c r="B21" s="99">
        <f>+'[1]Ex-Africa 2025'!C42+'[1]Ex-Africa 2025'!C141+'[1]Ex-Africa 2025'!C240+'[1]Ex-Africa 2025'!C339</f>
        <v>0</v>
      </c>
      <c r="C21" s="97">
        <f>+'[1]Ex-Africa 2025'!C439+'[1]Ex-Africa 2025'!C538+'[1]Ex-Africa 2025'!C637+'[1]Ex-Africa 2025'!C736</f>
        <v>0</v>
      </c>
      <c r="D21" s="100">
        <f>+'[1]Ex-Africa 2025'!C836+'[1]Ex-Africa 2025'!C935+'[1]Ex-Africa 2025'!C1034+'[1]Ex-Africa 2025'!C1133</f>
        <v>0</v>
      </c>
      <c r="E21" s="99">
        <f>+'[1]Ex-Africa 2025'!D42+'[1]Ex-Africa 2025'!D141+'[1]Ex-Africa 2025'!D240+'[1]Ex-Africa 2025'!D339</f>
        <v>2226923</v>
      </c>
      <c r="F21" s="97">
        <f>+'[1]Ex-Africa 2025'!D439+'[1]Ex-Africa 2025'!D538+'[1]Ex-Africa 2025'!D637+'[1]Ex-Africa 2025'!D736</f>
        <v>0</v>
      </c>
      <c r="G21" s="100">
        <f>+'[1]Ex-Africa 2025'!D836+'[1]Ex-Africa 2025'!D935+'[1]Ex-Africa 2025'!D1034+'[1]Ex-Africa 2025'!D1133</f>
        <v>0</v>
      </c>
      <c r="H21" s="99">
        <f>+'[1]Ex-Africa 2025'!E42+'[1]Ex-Africa 2025'!E141+'[1]Ex-Africa 2025'!E240+'[1]Ex-Africa 2025'!E339</f>
        <v>0</v>
      </c>
      <c r="I21" s="97">
        <f>+'[1]Ex-Africa 2025'!E439+'[1]Ex-Africa 2025'!E538+'[1]Ex-Africa 2025'!E637+'[1]Ex-Africa 2025'!E736</f>
        <v>0</v>
      </c>
      <c r="J21" s="100">
        <f>+'[1]Ex-Africa 2025'!E836+'[1]Ex-Africa 2025'!E935+'[1]Ex-Africa 2025'!E1034+'[1]Ex-Africa 2025'!E1133</f>
        <v>0</v>
      </c>
      <c r="K21" s="99">
        <f>+'[1]Ex-Africa 2025'!F42+'[1]Ex-Africa 2025'!F141+'[1]Ex-Africa 2025'!F240+'[1]Ex-Africa 2025'!F339</f>
        <v>0</v>
      </c>
      <c r="L21" s="97">
        <f>+'[1]Ex-Africa 2025'!F439+'[1]Ex-Africa 2025'!F538+'[1]Ex-Africa 2025'!F637+'[1]Ex-Africa 2025'!F736</f>
        <v>0</v>
      </c>
      <c r="M21" s="100">
        <f>+'[1]Ex-Africa 2025'!F836+'[1]Ex-Africa 2025'!F935+'[1]Ex-Africa 2025'!F1034+'[1]Ex-Africa 2025'!F1133</f>
        <v>0</v>
      </c>
      <c r="N21" s="170">
        <f>+'[1]Ex-Africa 2025'!H42+'[1]Ex-Africa 2025'!H141+'[1]Ex-Africa 2025'!H240+'[1]Ex-Africa 2025'!H339</f>
        <v>0</v>
      </c>
      <c r="O21" s="99">
        <f>+'[1]Ex-Africa 2025'!H439+'[1]Ex-Africa 2025'!H538+'[1]Ex-Africa 2025'!H637+'[1]Ex-Africa 2025'!H736</f>
        <v>0</v>
      </c>
      <c r="P21" s="100">
        <f>+'[1]Ex-Africa 2025'!H836+'[1]Ex-Africa 2025'!H935+'[1]Ex-Africa 2025'!H1034+'[1]Ex-Africa 2025'!H1133</f>
        <v>0</v>
      </c>
      <c r="Q21" s="99">
        <f>+'[1]Ex-Africa 2025'!I42+'[1]Ex-Africa 2025'!I141+'[1]Ex-Africa 2025'!I240+'[1]Ex-Africa 2025'!I339</f>
        <v>0</v>
      </c>
      <c r="R21" s="100">
        <f>+'[1]Ex-Africa 2025'!I439+'[1]Ex-Africa 2025'!I538+'[1]Ex-Africa 2025'!I637+'[1]Ex-Africa 2025'!I736</f>
        <v>0</v>
      </c>
      <c r="S21" s="170">
        <f>+'[1]Ex-Africa 2025'!I836+'[1]Ex-Africa 2025'!I935+'[1]Ex-Africa 2025'!I1034+'[1]Ex-Africa 2025'!I1133</f>
        <v>0</v>
      </c>
      <c r="T21" s="209">
        <f>+'[1]Ex-Africa 2025'!L42+'[1]Ex-Africa 2025'!L141+'[1]Ex-Africa 2025'!L240+'[1]Ex-Africa 2025'!L339</f>
        <v>0</v>
      </c>
      <c r="U21" s="97">
        <f>+'[1]Ex-Africa 2025'!L439+'[1]Ex-Africa 2025'!L538+'[1]Ex-Africa 2025'!L637+'[1]Ex-Africa 2025'!L736</f>
        <v>0</v>
      </c>
      <c r="V21" s="100">
        <f>+'[1]Ex-Africa 2025'!L836+'[1]Ex-Africa 2025'!L935+'[1]Ex-Africa 2025'!L1034+'[1]Ex-Africa 2025'!L1133</f>
        <v>0</v>
      </c>
    </row>
    <row r="22" spans="1:22" x14ac:dyDescent="0.25">
      <c r="A22" s="210" t="s">
        <v>245</v>
      </c>
      <c r="B22" s="99">
        <f>+'[1]Ex-Africa 2025'!C48+'[1]Ex-Africa 2025'!C147+'[1]Ex-Africa 2025'!C246+'[1]Ex-Africa 2025'!C345</f>
        <v>0</v>
      </c>
      <c r="C22" s="97">
        <f>+'[1]Ex-Africa 2025'!C445+'[1]Ex-Africa 2025'!C544+'[1]Ex-Africa 2025'!C643+'[1]Ex-Africa 2025'!C742</f>
        <v>0</v>
      </c>
      <c r="D22" s="100">
        <f>+'[1]Ex-Africa 2025'!C842+'[1]Ex-Africa 2025'!C941+'[1]Ex-Africa 2025'!C1040+'[1]Ex-Africa 2025'!C1139</f>
        <v>0</v>
      </c>
      <c r="E22" s="99">
        <f>+'[1]Ex-Africa 2025'!D48+'[1]Ex-Africa 2025'!D147+'[1]Ex-Africa 2025'!D246+'[1]Ex-Africa 2025'!D345</f>
        <v>0</v>
      </c>
      <c r="F22" s="97">
        <f>+'[1]Ex-Africa 2025'!D445+'[1]Ex-Africa 2025'!D544+'[1]Ex-Africa 2025'!D643+'[1]Ex-Africa 2025'!D742</f>
        <v>0</v>
      </c>
      <c r="G22" s="100">
        <f>+'[1]Ex-Africa 2025'!D842+'[1]Ex-Africa 2025'!D941+'[1]Ex-Africa 2025'!D1040+'[1]Ex-Africa 2025'!D1139</f>
        <v>0</v>
      </c>
      <c r="H22" s="99">
        <f>+'[1]Ex-Africa 2025'!E48+'[1]Ex-Africa 2025'!E147+'[1]Ex-Africa 2025'!E246+'[1]Ex-Africa 2025'!E345</f>
        <v>0</v>
      </c>
      <c r="I22" s="97">
        <f>+'[1]Ex-Africa 2025'!E445+'[1]Ex-Africa 2025'!E544+'[1]Ex-Africa 2025'!E643+'[1]Ex-Africa 2025'!E742</f>
        <v>0</v>
      </c>
      <c r="J22" s="100">
        <f>+'[1]Ex-Africa 2025'!E842+'[1]Ex-Africa 2025'!E941+'[1]Ex-Africa 2025'!E1040+'[1]Ex-Africa 2025'!E1139</f>
        <v>0</v>
      </c>
      <c r="K22" s="99">
        <f>+'[1]Ex-Africa 2025'!F48+'[1]Ex-Africa 2025'!F147+'[1]Ex-Africa 2025'!F246+'[1]Ex-Africa 2025'!F345</f>
        <v>0</v>
      </c>
      <c r="L22" s="97">
        <f>+'[1]Ex-Africa 2025'!F445+'[1]Ex-Africa 2025'!F544+'[1]Ex-Africa 2025'!F643+'[1]Ex-Africa 2025'!F742</f>
        <v>0</v>
      </c>
      <c r="M22" s="100">
        <f>+'[1]Ex-Africa 2025'!F842+'[1]Ex-Africa 2025'!F941+'[1]Ex-Africa 2025'!F1040+'[1]Ex-Africa 2025'!F1139</f>
        <v>0</v>
      </c>
      <c r="N22" s="170">
        <f>+'[1]Ex-Africa 2025'!H48+'[1]Ex-Africa 2025'!H147+'[1]Ex-Africa 2025'!H246+'[1]Ex-Africa 2025'!H345</f>
        <v>0</v>
      </c>
      <c r="O22" s="99">
        <f>+'[1]Ex-Africa 2025'!H445+'[1]Ex-Africa 2025'!H544+'[1]Ex-Africa 2025'!H643+'[1]Ex-Africa 2025'!H742</f>
        <v>0</v>
      </c>
      <c r="P22" s="100">
        <f>+'[1]Ex-Africa 2025'!H842+'[1]Ex-Africa 2025'!H941+'[1]Ex-Africa 2025'!H1040+'[1]Ex-Africa 2025'!H1139</f>
        <v>0</v>
      </c>
      <c r="Q22" s="99">
        <f>+'[1]Ex-Africa 2025'!I48+'[1]Ex-Africa 2025'!I147+'[1]Ex-Africa 2025'!I246+'[1]Ex-Africa 2025'!I345</f>
        <v>5500</v>
      </c>
      <c r="R22" s="100">
        <f>+'[1]Ex-Africa 2025'!I445+'[1]Ex-Africa 2025'!I544+'[1]Ex-Africa 2025'!I643+'[1]Ex-Africa 2025'!I742</f>
        <v>0</v>
      </c>
      <c r="S22" s="170">
        <f>+'[1]Ex-Africa 2025'!I842+'[1]Ex-Africa 2025'!I941+'[1]Ex-Africa 2025'!I1040+'[1]Ex-Africa 2025'!I1139</f>
        <v>0</v>
      </c>
      <c r="T22" s="209">
        <f>+'[1]Ex-Africa 2025'!L48+'[1]Ex-Africa 2025'!L147+'[1]Ex-Africa 2025'!L246+'[1]Ex-Africa 2025'!L345</f>
        <v>0</v>
      </c>
      <c r="U22" s="97">
        <f>+'[1]Ex-Africa 2025'!L445+'[1]Ex-Africa 2025'!L544+'[1]Ex-Africa 2025'!L643+'[1]Ex-Africa 2025'!L742</f>
        <v>0</v>
      </c>
      <c r="V22" s="100">
        <f>+'[1]Ex-Africa 2025'!L842+'[1]Ex-Africa 2025'!L941+'[1]Ex-Africa 2025'!L1040+'[1]Ex-Africa 2025'!L1139</f>
        <v>0</v>
      </c>
    </row>
    <row r="23" spans="1:22" x14ac:dyDescent="0.25">
      <c r="A23" s="210" t="s">
        <v>204</v>
      </c>
      <c r="B23" s="99">
        <f>+'[1]Ex-Africa 2025'!C50+'[1]Ex-Africa 2025'!C149+'[1]Ex-Africa 2025'!C248+'[1]Ex-Africa 2025'!C347</f>
        <v>0</v>
      </c>
      <c r="C23" s="97">
        <f>+'[1]Ex-Africa 2025'!C447+'[1]Ex-Africa 2025'!C546+'[1]Ex-Africa 2025'!C645+'[1]Ex-Africa 2025'!C744</f>
        <v>0</v>
      </c>
      <c r="D23" s="100">
        <f>+'[1]Ex-Africa 2025'!C844+'[1]Ex-Africa 2025'!C943+'[1]Ex-Africa 2025'!C1042+'[1]Ex-Africa 2025'!C1141</f>
        <v>0</v>
      </c>
      <c r="E23" s="99">
        <f>+'[1]Ex-Africa 2025'!D50+'[1]Ex-Africa 2025'!D149+'[1]Ex-Africa 2025'!D248+'[1]Ex-Africa 2025'!D347</f>
        <v>131803</v>
      </c>
      <c r="F23" s="97">
        <f>+'[1]Ex-Africa 2025'!D447+'[1]Ex-Africa 2025'!D546+'[1]Ex-Africa 2025'!D645+'[1]Ex-Africa 2025'!D744</f>
        <v>0</v>
      </c>
      <c r="G23" s="100">
        <f>+'[1]Ex-Africa 2025'!D844+'[1]Ex-Africa 2025'!D943+'[1]Ex-Africa 2025'!D1042+'[1]Ex-Africa 2025'!D1141</f>
        <v>0</v>
      </c>
      <c r="H23" s="99">
        <f>+'[1]Ex-Africa 2025'!E50+'[1]Ex-Africa 2025'!E149+'[1]Ex-Africa 2025'!E248+'[1]Ex-Africa 2025'!E347</f>
        <v>0</v>
      </c>
      <c r="I23" s="97">
        <f>+'[1]Ex-Africa 2025'!E447+'[1]Ex-Africa 2025'!E546+'[1]Ex-Africa 2025'!E645+'[1]Ex-Africa 2025'!E744</f>
        <v>0</v>
      </c>
      <c r="J23" s="100">
        <f>+'[1]Ex-Africa 2025'!E844+'[1]Ex-Africa 2025'!E943+'[1]Ex-Africa 2025'!E1042+'[1]Ex-Africa 2025'!E1141</f>
        <v>0</v>
      </c>
      <c r="K23" s="99">
        <f>+'[1]Ex-Africa 2025'!F50+'[1]Ex-Africa 2025'!F149+'[1]Ex-Africa 2025'!F248+'[1]Ex-Africa 2025'!F347</f>
        <v>190000</v>
      </c>
      <c r="L23" s="97">
        <f>+'[1]Ex-Africa 2025'!F447+'[1]Ex-Africa 2025'!F546+'[1]Ex-Africa 2025'!F645+'[1]Ex-Africa 2025'!F744</f>
        <v>0</v>
      </c>
      <c r="M23" s="100">
        <f>+'[1]Ex-Africa 2025'!F844+'[1]Ex-Africa 2025'!F943+'[1]Ex-Africa 2025'!F1042+'[1]Ex-Africa 2025'!F1141</f>
        <v>0</v>
      </c>
      <c r="N23" s="170">
        <f>+'[1]Ex-Africa 2025'!H50+'[1]Ex-Africa 2025'!H149+'[1]Ex-Africa 2025'!H248+'[1]Ex-Africa 2025'!H347</f>
        <v>0</v>
      </c>
      <c r="O23" s="99">
        <f>+'[1]Ex-Africa 2025'!H447+'[1]Ex-Africa 2025'!H546+'[1]Ex-Africa 2025'!H645+'[1]Ex-Africa 2025'!H744</f>
        <v>0</v>
      </c>
      <c r="P23" s="100">
        <f>+'[1]Ex-Africa 2025'!H844+'[1]Ex-Africa 2025'!H943+'[1]Ex-Africa 2025'!H1042+'[1]Ex-Africa 2025'!H1141</f>
        <v>0</v>
      </c>
      <c r="Q23" s="99">
        <f>+'[1]Ex-Africa 2025'!I50+'[1]Ex-Africa 2025'!I149+'[1]Ex-Africa 2025'!I248+'[1]Ex-Africa 2025'!I347</f>
        <v>0</v>
      </c>
      <c r="R23" s="100">
        <f>+'[1]Ex-Africa 2025'!I447+'[1]Ex-Africa 2025'!I546+'[1]Ex-Africa 2025'!I645+'[1]Ex-Africa 2025'!I744</f>
        <v>0</v>
      </c>
      <c r="S23" s="170">
        <f>+'[1]Ex-Africa 2025'!I844+'[1]Ex-Africa 2025'!I943+'[1]Ex-Africa 2025'!I1042+'[1]Ex-Africa 2025'!I1141</f>
        <v>0</v>
      </c>
      <c r="T23" s="209">
        <f>+'[1]Ex-Africa 2025'!L50+'[1]Ex-Africa 2025'!L149+'[1]Ex-Africa 2025'!L248+'[1]Ex-Africa 2025'!L347</f>
        <v>0</v>
      </c>
      <c r="U23" s="97">
        <f>+'[1]Ex-Africa 2025'!L447+'[1]Ex-Africa 2025'!L546+'[1]Ex-Africa 2025'!L645+'[1]Ex-Africa 2025'!L744</f>
        <v>0</v>
      </c>
      <c r="V23" s="100">
        <f>+'[1]Ex-Africa 2025'!L844+'[1]Ex-Africa 2025'!L943+'[1]Ex-Africa 2025'!L1042+'[1]Ex-Africa 2025'!L1141</f>
        <v>0</v>
      </c>
    </row>
    <row r="24" spans="1:22" x14ac:dyDescent="0.25">
      <c r="A24" s="210" t="s">
        <v>154</v>
      </c>
      <c r="B24" s="99">
        <f>+'[1]Ex-Africa 2025'!C53+'[1]Ex-Africa 2025'!C152+'[1]Ex-Africa 2025'!C251+'[1]Ex-Africa 2025'!C350</f>
        <v>0</v>
      </c>
      <c r="C24" s="97">
        <f>+'[1]Ex-Africa 2025'!C450+'[1]Ex-Africa 2025'!C549+'[1]Ex-Africa 2025'!C648+'[1]Ex-Africa 2025'!C747</f>
        <v>0</v>
      </c>
      <c r="D24" s="100">
        <f>+'[1]Ex-Africa 2025'!C847+'[1]Ex-Africa 2025'!C946+'[1]Ex-Africa 2025'!C1045+'[1]Ex-Africa 2025'!C1144</f>
        <v>0</v>
      </c>
      <c r="E24" s="99">
        <f>+'[1]Ex-Africa 2025'!D53+'[1]Ex-Africa 2025'!D152+'[1]Ex-Africa 2025'!D251+'[1]Ex-Africa 2025'!D350</f>
        <v>0</v>
      </c>
      <c r="F24" s="97">
        <f>+'[1]Ex-Africa 2025'!D450+'[1]Ex-Africa 2025'!D549+'[1]Ex-Africa 2025'!D648+'[1]Ex-Africa 2025'!D747</f>
        <v>0</v>
      </c>
      <c r="G24" s="100">
        <f>+'[1]Ex-Africa 2025'!D847+'[1]Ex-Africa 2025'!D946+'[1]Ex-Africa 2025'!D1045+'[1]Ex-Africa 2025'!D1144</f>
        <v>0</v>
      </c>
      <c r="H24" s="99">
        <f>+'[1]Ex-Africa 2025'!E53+'[1]Ex-Africa 2025'!E152+'[1]Ex-Africa 2025'!E251+'[1]Ex-Africa 2025'!E350</f>
        <v>0</v>
      </c>
      <c r="I24" s="97">
        <f>+'[1]Ex-Africa 2025'!E450+'[1]Ex-Africa 2025'!E549+'[1]Ex-Africa 2025'!E648+'[1]Ex-Africa 2025'!E747</f>
        <v>0</v>
      </c>
      <c r="J24" s="100">
        <f>+'[1]Ex-Africa 2025'!E847+'[1]Ex-Africa 2025'!E946+'[1]Ex-Africa 2025'!E1045+'[1]Ex-Africa 2025'!E1144</f>
        <v>0</v>
      </c>
      <c r="K24" s="99">
        <f>+'[1]Ex-Africa 2025'!F53+'[1]Ex-Africa 2025'!F152+'[1]Ex-Africa 2025'!F251+'[1]Ex-Africa 2025'!F350</f>
        <v>0</v>
      </c>
      <c r="L24" s="97">
        <f>+'[1]Ex-Africa 2025'!F450+'[1]Ex-Africa 2025'!F549+'[1]Ex-Africa 2025'!F648+'[1]Ex-Africa 2025'!F747</f>
        <v>0</v>
      </c>
      <c r="M24" s="100">
        <f>+'[1]Ex-Africa 2025'!F847+'[1]Ex-Africa 2025'!F946+'[1]Ex-Africa 2025'!F1045+'[1]Ex-Africa 2025'!F1144</f>
        <v>0</v>
      </c>
      <c r="N24" s="170">
        <f>+'[1]Ex-Africa 2025'!H53+'[1]Ex-Africa 2025'!H152+'[1]Ex-Africa 2025'!H251+'[1]Ex-Africa 2025'!H350</f>
        <v>0</v>
      </c>
      <c r="O24" s="99">
        <f>+'[1]Ex-Africa 2025'!H450+'[1]Ex-Africa 2025'!H549+'[1]Ex-Africa 2025'!H648+'[1]Ex-Africa 2025'!H747</f>
        <v>0</v>
      </c>
      <c r="P24" s="100">
        <f>+'[1]Ex-Africa 2025'!H847+'[1]Ex-Africa 2025'!H946+'[1]Ex-Africa 2025'!H1045+'[1]Ex-Africa 2025'!H1144</f>
        <v>0</v>
      </c>
      <c r="Q24" s="99">
        <f>+'[1]Ex-Africa 2025'!I53+'[1]Ex-Africa 2025'!I152+'[1]Ex-Africa 2025'!I251+'[1]Ex-Africa 2025'!I350</f>
        <v>0</v>
      </c>
      <c r="R24" s="100">
        <f>+'[1]Ex-Africa 2025'!I450+'[1]Ex-Africa 2025'!I549+'[1]Ex-Africa 2025'!I648+'[1]Ex-Africa 2025'!I747</f>
        <v>0</v>
      </c>
      <c r="S24" s="170">
        <f>+'[1]Ex-Africa 2025'!I847+'[1]Ex-Africa 2025'!I946+'[1]Ex-Africa 2025'!I1045+'[1]Ex-Africa 2025'!I1144</f>
        <v>0</v>
      </c>
      <c r="T24" s="209">
        <f>+'[1]Ex-Africa 2025'!L53+'[1]Ex-Africa 2025'!L152+'[1]Ex-Africa 2025'!L251+'[1]Ex-Africa 2025'!L350</f>
        <v>128450</v>
      </c>
      <c r="U24" s="97">
        <f>+'[1]Ex-Africa 2025'!L450+'[1]Ex-Africa 2025'!L549+'[1]Ex-Africa 2025'!L648+'[1]Ex-Africa 2025'!L747</f>
        <v>0</v>
      </c>
      <c r="V24" s="100">
        <f>+'[1]Ex-Africa 2025'!L847+'[1]Ex-Africa 2025'!L946+'[1]Ex-Africa 2025'!L1045+'[1]Ex-Africa 2025'!L1144</f>
        <v>0</v>
      </c>
    </row>
    <row r="25" spans="1:22" x14ac:dyDescent="0.25">
      <c r="A25" s="210" t="s">
        <v>161</v>
      </c>
      <c r="B25" s="99">
        <f>+'[1]Ex-Africa 2025'!C60+'[1]Ex-Africa 2025'!C159+'[1]Ex-Africa 2025'!C258+'[1]Ex-Africa 2025'!C357</f>
        <v>0</v>
      </c>
      <c r="C25" s="97">
        <f>+'[1]Ex-Africa 2025'!C457+'[1]Ex-Africa 2025'!C556+'[1]Ex-Africa 2025'!C655+'[1]Ex-Africa 2025'!C754</f>
        <v>0</v>
      </c>
      <c r="D25" s="100">
        <f>+'[1]Ex-Africa 2025'!C854+'[1]Ex-Africa 2025'!C953+'[1]Ex-Africa 2025'!C1052+'[1]Ex-Africa 2025'!C1151</f>
        <v>0</v>
      </c>
      <c r="E25" s="99">
        <f>+'[1]Ex-Africa 2025'!D60+'[1]Ex-Africa 2025'!D159+'[1]Ex-Africa 2025'!D258+'[1]Ex-Africa 2025'!D357</f>
        <v>0</v>
      </c>
      <c r="F25" s="97">
        <f>+'[1]Ex-Africa 2025'!D457+'[1]Ex-Africa 2025'!D556+'[1]Ex-Africa 2025'!D655+'[1]Ex-Africa 2025'!D754</f>
        <v>0</v>
      </c>
      <c r="G25" s="100">
        <f>+'[1]Ex-Africa 2025'!D854+'[1]Ex-Africa 2025'!D953+'[1]Ex-Africa 2025'!D1052+'[1]Ex-Africa 2025'!D1151</f>
        <v>0</v>
      </c>
      <c r="H25" s="99">
        <f>+'[1]Ex-Africa 2025'!E60+'[1]Ex-Africa 2025'!E159+'[1]Ex-Africa 2025'!E258+'[1]Ex-Africa 2025'!E357</f>
        <v>0</v>
      </c>
      <c r="I25" s="97">
        <f>+'[1]Ex-Africa 2025'!E457+'[1]Ex-Africa 2025'!E556+'[1]Ex-Africa 2025'!E655+'[1]Ex-Africa 2025'!E754</f>
        <v>0</v>
      </c>
      <c r="J25" s="100">
        <f>+'[1]Ex-Africa 2025'!E854+'[1]Ex-Africa 2025'!E953+'[1]Ex-Africa 2025'!E1052+'[1]Ex-Africa 2025'!E1151</f>
        <v>0</v>
      </c>
      <c r="K25" s="99">
        <f>+'[1]Ex-Africa 2025'!F60+'[1]Ex-Africa 2025'!F159+'[1]Ex-Africa 2025'!F258+'[1]Ex-Africa 2025'!F357</f>
        <v>0</v>
      </c>
      <c r="L25" s="97">
        <f>+'[1]Ex-Africa 2025'!F457+'[1]Ex-Africa 2025'!F556+'[1]Ex-Africa 2025'!F655+'[1]Ex-Africa 2025'!F754</f>
        <v>0</v>
      </c>
      <c r="M25" s="100">
        <f>+'[1]Ex-Africa 2025'!F854+'[1]Ex-Africa 2025'!F953+'[1]Ex-Africa 2025'!F1052+'[1]Ex-Africa 2025'!F1151</f>
        <v>0</v>
      </c>
      <c r="N25" s="170">
        <f>+'[1]Ex-Africa 2025'!H60+'[1]Ex-Africa 2025'!H159+'[1]Ex-Africa 2025'!H258+'[1]Ex-Africa 2025'!H357</f>
        <v>0</v>
      </c>
      <c r="O25" s="99">
        <f>+'[1]Ex-Africa 2025'!H457+'[1]Ex-Africa 2025'!H556+'[1]Ex-Africa 2025'!H655+'[1]Ex-Africa 2025'!H754</f>
        <v>0</v>
      </c>
      <c r="P25" s="100">
        <f>+'[1]Ex-Africa 2025'!H854+'[1]Ex-Africa 2025'!H953+'[1]Ex-Africa 2025'!H1052+'[1]Ex-Africa 2025'!H1151</f>
        <v>0</v>
      </c>
      <c r="Q25" s="99">
        <f>+'[1]Ex-Africa 2025'!I60+'[1]Ex-Africa 2025'!I159+'[1]Ex-Africa 2025'!I258+'[1]Ex-Africa 2025'!I357</f>
        <v>0</v>
      </c>
      <c r="R25" s="100">
        <f>+'[1]Ex-Africa 2025'!I457+'[1]Ex-Africa 2025'!I556+'[1]Ex-Africa 2025'!I655+'[1]Ex-Africa 2025'!I754</f>
        <v>0</v>
      </c>
      <c r="S25" s="170">
        <f>+'[1]Ex-Africa 2025'!I854+'[1]Ex-Africa 2025'!I953+'[1]Ex-Africa 2025'!I1052+'[1]Ex-Africa 2025'!I1151</f>
        <v>0</v>
      </c>
      <c r="T25" s="209">
        <f>+'[1]Ex-Africa 2025'!L60+'[1]Ex-Africa 2025'!L159+'[1]Ex-Africa 2025'!L258+'[1]Ex-Africa 2025'!L357</f>
        <v>2885</v>
      </c>
      <c r="U25" s="97">
        <f>+'[1]Ex-Africa 2025'!L457+'[1]Ex-Africa 2025'!L556+'[1]Ex-Africa 2025'!L655+'[1]Ex-Africa 2025'!L754</f>
        <v>0</v>
      </c>
      <c r="V25" s="100">
        <f>+'[1]Ex-Africa 2025'!L854+'[1]Ex-Africa 2025'!L953+'[1]Ex-Africa 2025'!L1052+'[1]Ex-Africa 2025'!L1151</f>
        <v>0</v>
      </c>
    </row>
    <row r="26" spans="1:22" x14ac:dyDescent="0.25">
      <c r="A26" s="210" t="s">
        <v>163</v>
      </c>
      <c r="B26" s="99">
        <f>+'[1]Ex-Africa 2025'!C62+'[1]Ex-Africa 2025'!C161+'[1]Ex-Africa 2025'!C260+'[1]Ex-Africa 2025'!C359</f>
        <v>0</v>
      </c>
      <c r="C26" s="97">
        <f>+'[1]Ex-Africa 2025'!C459+'[1]Ex-Africa 2025'!C558+'[1]Ex-Africa 2025'!C657+'[1]Ex-Africa 2025'!C756</f>
        <v>0</v>
      </c>
      <c r="D26" s="100">
        <f>+'[1]Ex-Africa 2025'!C856+'[1]Ex-Africa 2025'!C955+'[1]Ex-Africa 2025'!C1054+'[1]Ex-Africa 2025'!C1153</f>
        <v>0</v>
      </c>
      <c r="E26" s="99">
        <f>+'[1]Ex-Africa 2025'!D62+'[1]Ex-Africa 2025'!D161+'[1]Ex-Africa 2025'!D260+'[1]Ex-Africa 2025'!D359</f>
        <v>0</v>
      </c>
      <c r="F26" s="97">
        <f>+'[1]Ex-Africa 2025'!D459+'[1]Ex-Africa 2025'!D558+'[1]Ex-Africa 2025'!D657+'[1]Ex-Africa 2025'!D756</f>
        <v>0</v>
      </c>
      <c r="G26" s="100">
        <f>+'[1]Ex-Africa 2025'!D856+'[1]Ex-Africa 2025'!D955+'[1]Ex-Africa 2025'!D1054+'[1]Ex-Africa 2025'!D1153</f>
        <v>0</v>
      </c>
      <c r="H26" s="99">
        <f>+'[1]Ex-Africa 2025'!E62+'[1]Ex-Africa 2025'!E161+'[1]Ex-Africa 2025'!E260+'[1]Ex-Africa 2025'!E359</f>
        <v>0</v>
      </c>
      <c r="I26" s="97">
        <f>+'[1]Ex-Africa 2025'!E459+'[1]Ex-Africa 2025'!E558+'[1]Ex-Africa 2025'!E657+'[1]Ex-Africa 2025'!E756</f>
        <v>0</v>
      </c>
      <c r="J26" s="100">
        <f>+'[1]Ex-Africa 2025'!E856+'[1]Ex-Africa 2025'!E955+'[1]Ex-Africa 2025'!E1054+'[1]Ex-Africa 2025'!E1153</f>
        <v>0</v>
      </c>
      <c r="K26" s="99">
        <f>+'[1]Ex-Africa 2025'!F62+'[1]Ex-Africa 2025'!F161+'[1]Ex-Africa 2025'!F260+'[1]Ex-Africa 2025'!F359</f>
        <v>0</v>
      </c>
      <c r="L26" s="97">
        <f>+'[1]Ex-Africa 2025'!F459+'[1]Ex-Africa 2025'!F558+'[1]Ex-Africa 2025'!F657+'[1]Ex-Africa 2025'!F756</f>
        <v>0</v>
      </c>
      <c r="M26" s="100">
        <f>+'[1]Ex-Africa 2025'!F856+'[1]Ex-Africa 2025'!F955+'[1]Ex-Africa 2025'!F1054+'[1]Ex-Africa 2025'!F1153</f>
        <v>0</v>
      </c>
      <c r="N26" s="170">
        <f>+'[1]Ex-Africa 2025'!H62+'[1]Ex-Africa 2025'!H161+'[1]Ex-Africa 2025'!H260+'[1]Ex-Africa 2025'!H359</f>
        <v>0</v>
      </c>
      <c r="O26" s="99">
        <f>+'[1]Ex-Africa 2025'!H459+'[1]Ex-Africa 2025'!H558+'[1]Ex-Africa 2025'!H657+'[1]Ex-Africa 2025'!H756</f>
        <v>0</v>
      </c>
      <c r="P26" s="100">
        <f>+'[1]Ex-Africa 2025'!H856+'[1]Ex-Africa 2025'!H955+'[1]Ex-Africa 2025'!H1054+'[1]Ex-Africa 2025'!H1153</f>
        <v>0</v>
      </c>
      <c r="Q26" s="99">
        <f>+'[1]Ex-Africa 2025'!I62+'[1]Ex-Africa 2025'!I161+'[1]Ex-Africa 2025'!I260+'[1]Ex-Africa 2025'!I359</f>
        <v>0</v>
      </c>
      <c r="R26" s="100">
        <f>+'[1]Ex-Africa 2025'!I459+'[1]Ex-Africa 2025'!I558+'[1]Ex-Africa 2025'!I657+'[1]Ex-Africa 2025'!I756</f>
        <v>17750</v>
      </c>
      <c r="S26" s="170">
        <f>+'[1]Ex-Africa 2025'!I856+'[1]Ex-Africa 2025'!I955+'[1]Ex-Africa 2025'!I1054+'[1]Ex-Africa 2025'!I1153</f>
        <v>0</v>
      </c>
      <c r="T26" s="209">
        <f>+'[1]Ex-Africa 2025'!L62+'[1]Ex-Africa 2025'!L161+'[1]Ex-Africa 2025'!L260+'[1]Ex-Africa 2025'!L359</f>
        <v>0</v>
      </c>
      <c r="U26" s="97">
        <f>+'[1]Ex-Africa 2025'!L459+'[1]Ex-Africa 2025'!L558+'[1]Ex-Africa 2025'!L657+'[1]Ex-Africa 2025'!L756</f>
        <v>17750</v>
      </c>
      <c r="V26" s="100">
        <f>+'[1]Ex-Africa 2025'!L856+'[1]Ex-Africa 2025'!L955+'[1]Ex-Africa 2025'!L1054+'[1]Ex-Africa 2025'!L1153</f>
        <v>59750</v>
      </c>
    </row>
    <row r="27" spans="1:22" x14ac:dyDescent="0.25">
      <c r="A27" s="210" t="s">
        <v>170</v>
      </c>
      <c r="B27" s="99">
        <f>+'[1]Ex-Africa 2025'!C69+'[1]Ex-Africa 2025'!C168+'[1]Ex-Africa 2025'!C267+'[1]Ex-Africa 2025'!C366</f>
        <v>0</v>
      </c>
      <c r="C27" s="97">
        <f>+'[1]Ex-Africa 2025'!C466+'[1]Ex-Africa 2025'!C565+'[1]Ex-Africa 2025'!C664+'[1]Ex-Africa 2025'!C763</f>
        <v>0</v>
      </c>
      <c r="D27" s="100">
        <f>+'[1]Ex-Africa 2025'!C863+'[1]Ex-Africa 2025'!C962+'[1]Ex-Africa 2025'!C1061+'[1]Ex-Africa 2025'!C1160</f>
        <v>0</v>
      </c>
      <c r="E27" s="99">
        <f>+'[1]Ex-Africa 2025'!D69+'[1]Ex-Africa 2025'!D168+'[1]Ex-Africa 2025'!D267+'[1]Ex-Africa 2025'!D366</f>
        <v>0</v>
      </c>
      <c r="F27" s="97">
        <f>+'[1]Ex-Africa 2025'!D466+'[1]Ex-Africa 2025'!D565+'[1]Ex-Africa 2025'!D664+'[1]Ex-Africa 2025'!D763</f>
        <v>0</v>
      </c>
      <c r="G27" s="100">
        <f>+'[1]Ex-Africa 2025'!D863+'[1]Ex-Africa 2025'!D962+'[1]Ex-Africa 2025'!D1061+'[1]Ex-Africa 2025'!D1160</f>
        <v>0</v>
      </c>
      <c r="H27" s="99">
        <f>+'[1]Ex-Africa 2025'!E69+'[1]Ex-Africa 2025'!E168+'[1]Ex-Africa 2025'!E267+'[1]Ex-Africa 2025'!E366</f>
        <v>0</v>
      </c>
      <c r="I27" s="97">
        <f>+'[1]Ex-Africa 2025'!E466+'[1]Ex-Africa 2025'!E565+'[1]Ex-Africa 2025'!E664+'[1]Ex-Africa 2025'!E763</f>
        <v>0</v>
      </c>
      <c r="J27" s="100">
        <f>+'[1]Ex-Africa 2025'!E863+'[1]Ex-Africa 2025'!E962+'[1]Ex-Africa 2025'!E1061+'[1]Ex-Africa 2025'!E1160</f>
        <v>0</v>
      </c>
      <c r="K27" s="99">
        <f>+'[1]Ex-Africa 2025'!F69+'[1]Ex-Africa 2025'!F168+'[1]Ex-Africa 2025'!F267+'[1]Ex-Africa 2025'!F366</f>
        <v>0</v>
      </c>
      <c r="L27" s="97">
        <f>+'[1]Ex-Africa 2025'!F466+'[1]Ex-Africa 2025'!F565+'[1]Ex-Africa 2025'!F664+'[1]Ex-Africa 2025'!F763</f>
        <v>0</v>
      </c>
      <c r="M27" s="100">
        <f>+'[1]Ex-Africa 2025'!F863+'[1]Ex-Africa 2025'!F962+'[1]Ex-Africa 2025'!F1061+'[1]Ex-Africa 2025'!F1160</f>
        <v>0</v>
      </c>
      <c r="N27" s="170">
        <f>+'[1]Ex-Africa 2025'!H69+'[1]Ex-Africa 2025'!H168+'[1]Ex-Africa 2025'!H267+'[1]Ex-Africa 2025'!H366</f>
        <v>0</v>
      </c>
      <c r="O27" s="99">
        <f>+'[1]Ex-Africa 2025'!H466+'[1]Ex-Africa 2025'!H565+'[1]Ex-Africa 2025'!H664+'[1]Ex-Africa 2025'!H763</f>
        <v>0</v>
      </c>
      <c r="P27" s="100">
        <f>+'[1]Ex-Africa 2025'!H863+'[1]Ex-Africa 2025'!H962+'[1]Ex-Africa 2025'!H1061+'[1]Ex-Africa 2025'!H1160</f>
        <v>0</v>
      </c>
      <c r="Q27" s="99">
        <f>+'[1]Ex-Africa 2025'!I69+'[1]Ex-Africa 2025'!I168+'[1]Ex-Africa 2025'!I267+'[1]Ex-Africa 2025'!I366</f>
        <v>35900</v>
      </c>
      <c r="R27" s="100">
        <f>+'[1]Ex-Africa 2025'!I466+'[1]Ex-Africa 2025'!I565+'[1]Ex-Africa 2025'!I664+'[1]Ex-Africa 2025'!I763</f>
        <v>0</v>
      </c>
      <c r="S27" s="170">
        <f>+'[1]Ex-Africa 2025'!I863+'[1]Ex-Africa 2025'!I962+'[1]Ex-Africa 2025'!I1061+'[1]Ex-Africa 2025'!I1160</f>
        <v>0</v>
      </c>
      <c r="T27" s="209">
        <f>+'[1]Ex-Africa 2025'!L69+'[1]Ex-Africa 2025'!L168+'[1]Ex-Africa 2025'!L267+'[1]Ex-Africa 2025'!L366</f>
        <v>9900</v>
      </c>
      <c r="U27" s="97">
        <f>+'[1]Ex-Africa 2025'!L466+'[1]Ex-Africa 2025'!L565+'[1]Ex-Africa 2025'!L664+'[1]Ex-Africa 2025'!L763</f>
        <v>0</v>
      </c>
      <c r="V27" s="100">
        <f>+'[1]Ex-Africa 2025'!L863+'[1]Ex-Africa 2025'!L962+'[1]Ex-Africa 2025'!L1061+'[1]Ex-Africa 2025'!L1160</f>
        <v>0</v>
      </c>
    </row>
    <row r="28" spans="1:22" x14ac:dyDescent="0.25">
      <c r="A28" s="210" t="s">
        <v>246</v>
      </c>
      <c r="B28" s="99">
        <f>+'[1]Ex-Africa 2025'!C70+'[1]Ex-Africa 2025'!C169+'[1]Ex-Africa 2025'!C268+'[1]Ex-Africa 2025'!C367</f>
        <v>0</v>
      </c>
      <c r="C28" s="97">
        <f>+'[1]Ex-Africa 2025'!C467+'[1]Ex-Africa 2025'!C566+'[1]Ex-Africa 2025'!C665+'[1]Ex-Africa 2025'!C764</f>
        <v>0</v>
      </c>
      <c r="D28" s="100">
        <f>+'[1]Ex-Africa 2025'!C864+'[1]Ex-Africa 2025'!C963+'[1]Ex-Africa 2025'!C1062+'[1]Ex-Africa 2025'!C1161</f>
        <v>0</v>
      </c>
      <c r="E28" s="99">
        <f>+'[1]Ex-Africa 2025'!D70+'[1]Ex-Africa 2025'!D169+'[1]Ex-Africa 2025'!D268+'[1]Ex-Africa 2025'!D367</f>
        <v>311050</v>
      </c>
      <c r="F28" s="97">
        <f>+'[1]Ex-Africa 2025'!D467+'[1]Ex-Africa 2025'!D566+'[1]Ex-Africa 2025'!D665+'[1]Ex-Africa 2025'!D764</f>
        <v>0</v>
      </c>
      <c r="G28" s="100">
        <f>+'[1]Ex-Africa 2025'!D864+'[1]Ex-Africa 2025'!D963+'[1]Ex-Africa 2025'!D1062+'[1]Ex-Africa 2025'!D1161</f>
        <v>0</v>
      </c>
      <c r="H28" s="99">
        <f>+'[1]Ex-Africa 2025'!E70+'[1]Ex-Africa 2025'!E169+'[1]Ex-Africa 2025'!E268+'[1]Ex-Africa 2025'!E367</f>
        <v>0</v>
      </c>
      <c r="I28" s="97">
        <f>+'[1]Ex-Africa 2025'!E467+'[1]Ex-Africa 2025'!E566+'[1]Ex-Africa 2025'!E665+'[1]Ex-Africa 2025'!E764</f>
        <v>0</v>
      </c>
      <c r="J28" s="100">
        <f>+'[1]Ex-Africa 2025'!E864+'[1]Ex-Africa 2025'!E963+'[1]Ex-Africa 2025'!E1062+'[1]Ex-Africa 2025'!E1161</f>
        <v>0</v>
      </c>
      <c r="K28" s="99">
        <f>+'[1]Ex-Africa 2025'!F70+'[1]Ex-Africa 2025'!F169+'[1]Ex-Africa 2025'!F268+'[1]Ex-Africa 2025'!F367</f>
        <v>0</v>
      </c>
      <c r="L28" s="97">
        <f>+'[1]Ex-Africa 2025'!F467+'[1]Ex-Africa 2025'!F566+'[1]Ex-Africa 2025'!F665+'[1]Ex-Africa 2025'!F764</f>
        <v>0</v>
      </c>
      <c r="M28" s="100">
        <f>+'[1]Ex-Africa 2025'!F864+'[1]Ex-Africa 2025'!F963+'[1]Ex-Africa 2025'!F1062+'[1]Ex-Africa 2025'!F1161</f>
        <v>0</v>
      </c>
      <c r="N28" s="170">
        <f>+'[1]Ex-Africa 2025'!H70+'[1]Ex-Africa 2025'!H169+'[1]Ex-Africa 2025'!H268+'[1]Ex-Africa 2025'!H367</f>
        <v>0</v>
      </c>
      <c r="O28" s="99">
        <f>+'[1]Ex-Africa 2025'!H467+'[1]Ex-Africa 2025'!H566+'[1]Ex-Africa 2025'!H665+'[1]Ex-Africa 2025'!H764</f>
        <v>0</v>
      </c>
      <c r="P28" s="100">
        <f>+'[1]Ex-Africa 2025'!H864+'[1]Ex-Africa 2025'!H963+'[1]Ex-Africa 2025'!H1062+'[1]Ex-Africa 2025'!H1161</f>
        <v>0</v>
      </c>
      <c r="Q28" s="99">
        <f>+'[1]Ex-Africa 2025'!I70+'[1]Ex-Africa 2025'!I169+'[1]Ex-Africa 2025'!I268+'[1]Ex-Africa 2025'!I367</f>
        <v>0</v>
      </c>
      <c r="R28" s="100">
        <f>+'[1]Ex-Africa 2025'!I467+'[1]Ex-Africa 2025'!I566+'[1]Ex-Africa 2025'!I665+'[1]Ex-Africa 2025'!I764</f>
        <v>0</v>
      </c>
      <c r="S28" s="170">
        <f>+'[1]Ex-Africa 2025'!I864+'[1]Ex-Africa 2025'!I963+'[1]Ex-Africa 2025'!I1062+'[1]Ex-Africa 2025'!I1161</f>
        <v>0</v>
      </c>
      <c r="T28" s="209">
        <f>+'[1]Ex-Africa 2025'!L70+'[1]Ex-Africa 2025'!L169+'[1]Ex-Africa 2025'!L268+'[1]Ex-Africa 2025'!L367</f>
        <v>0</v>
      </c>
      <c r="U28" s="97">
        <f>+'[1]Ex-Africa 2025'!L467+'[1]Ex-Africa 2025'!L566+'[1]Ex-Africa 2025'!L665+'[1]Ex-Africa 2025'!L764</f>
        <v>0</v>
      </c>
      <c r="V28" s="100">
        <f>+'[1]Ex-Africa 2025'!L864+'[1]Ex-Africa 2025'!L963+'[1]Ex-Africa 2025'!L1062+'[1]Ex-Africa 2025'!L1161</f>
        <v>0</v>
      </c>
    </row>
    <row r="29" spans="1:22" x14ac:dyDescent="0.25">
      <c r="A29" s="210" t="s">
        <v>173</v>
      </c>
      <c r="B29" s="99">
        <f>+'[1]Ex-Africa 2025'!C72+'[1]Ex-Africa 2025'!C171+'[1]Ex-Africa 2025'!C270+'[1]Ex-Africa 2025'!C369</f>
        <v>0</v>
      </c>
      <c r="C29" s="97">
        <f>+'[1]Ex-Africa 2025'!C469+'[1]Ex-Africa 2025'!C568+'[1]Ex-Africa 2025'!C667+'[1]Ex-Africa 2025'!C766</f>
        <v>0</v>
      </c>
      <c r="D29" s="100">
        <f>+'[1]Ex-Africa 2025'!C866+'[1]Ex-Africa 2025'!C965+'[1]Ex-Africa 2025'!C1064+'[1]Ex-Africa 2025'!C1163</f>
        <v>0</v>
      </c>
      <c r="E29" s="99">
        <f>+'[1]Ex-Africa 2025'!D72+'[1]Ex-Africa 2025'!D171+'[1]Ex-Africa 2025'!D270+'[1]Ex-Africa 2025'!D369</f>
        <v>0</v>
      </c>
      <c r="F29" s="97">
        <f>+'[1]Ex-Africa 2025'!D469+'[1]Ex-Africa 2025'!D568+'[1]Ex-Africa 2025'!D667+'[1]Ex-Africa 2025'!D766</f>
        <v>0</v>
      </c>
      <c r="G29" s="100">
        <f>+'[1]Ex-Africa 2025'!D866+'[1]Ex-Africa 2025'!D965+'[1]Ex-Africa 2025'!D1064+'[1]Ex-Africa 2025'!D1163</f>
        <v>0</v>
      </c>
      <c r="H29" s="99">
        <f>+'[1]Ex-Africa 2025'!E72+'[1]Ex-Africa 2025'!E171+'[1]Ex-Africa 2025'!E270+'[1]Ex-Africa 2025'!E369</f>
        <v>0</v>
      </c>
      <c r="I29" s="97">
        <f>+'[1]Ex-Africa 2025'!E469+'[1]Ex-Africa 2025'!E568+'[1]Ex-Africa 2025'!E667+'[1]Ex-Africa 2025'!E766</f>
        <v>0</v>
      </c>
      <c r="J29" s="100">
        <f>+'[1]Ex-Africa 2025'!E866+'[1]Ex-Africa 2025'!E965+'[1]Ex-Africa 2025'!E1064+'[1]Ex-Africa 2025'!E1163</f>
        <v>0</v>
      </c>
      <c r="K29" s="99">
        <f>+'[1]Ex-Africa 2025'!F72+'[1]Ex-Africa 2025'!F171+'[1]Ex-Africa 2025'!F270+'[1]Ex-Africa 2025'!F369</f>
        <v>0</v>
      </c>
      <c r="L29" s="97">
        <f>+'[1]Ex-Africa 2025'!F469+'[1]Ex-Africa 2025'!F568+'[1]Ex-Africa 2025'!F667+'[1]Ex-Africa 2025'!F766</f>
        <v>0</v>
      </c>
      <c r="M29" s="100">
        <f>+'[1]Ex-Africa 2025'!F866+'[1]Ex-Africa 2025'!F965+'[1]Ex-Africa 2025'!F1064+'[1]Ex-Africa 2025'!F1163</f>
        <v>0</v>
      </c>
      <c r="N29" s="170">
        <f>+'[1]Ex-Africa 2025'!H72+'[1]Ex-Africa 2025'!H171+'[1]Ex-Africa 2025'!H270+'[1]Ex-Africa 2025'!H369</f>
        <v>0</v>
      </c>
      <c r="O29" s="99">
        <f>+'[1]Ex-Africa 2025'!H469+'[1]Ex-Africa 2025'!H568+'[1]Ex-Africa 2025'!H667+'[1]Ex-Africa 2025'!H766</f>
        <v>0</v>
      </c>
      <c r="P29" s="100">
        <f>+'[1]Ex-Africa 2025'!H866+'[1]Ex-Africa 2025'!H965+'[1]Ex-Africa 2025'!H1064+'[1]Ex-Africa 2025'!H1163</f>
        <v>0</v>
      </c>
      <c r="Q29" s="99">
        <f>+'[1]Ex-Africa 2025'!I72+'[1]Ex-Africa 2025'!I171+'[1]Ex-Africa 2025'!I270+'[1]Ex-Africa 2025'!I369</f>
        <v>5000</v>
      </c>
      <c r="R29" s="100">
        <f>+'[1]Ex-Africa 2025'!I469+'[1]Ex-Africa 2025'!I568+'[1]Ex-Africa 2025'!I667+'[1]Ex-Africa 2025'!I766</f>
        <v>0</v>
      </c>
      <c r="S29" s="170">
        <f>+'[1]Ex-Africa 2025'!I866+'[1]Ex-Africa 2025'!I965+'[1]Ex-Africa 2025'!I1064+'[1]Ex-Africa 2025'!I1163</f>
        <v>0</v>
      </c>
      <c r="T29" s="209">
        <f>+'[1]Ex-Africa 2025'!L72+'[1]Ex-Africa 2025'!L171+'[1]Ex-Africa 2025'!L270+'[1]Ex-Africa 2025'!L369</f>
        <v>0</v>
      </c>
      <c r="U29" s="97">
        <f>+'[1]Ex-Africa 2025'!L469+'[1]Ex-Africa 2025'!L568+'[1]Ex-Africa 2025'!L667+'[1]Ex-Africa 2025'!L766</f>
        <v>0</v>
      </c>
      <c r="V29" s="100">
        <f>+'[1]Ex-Africa 2025'!L866+'[1]Ex-Africa 2025'!L965+'[1]Ex-Africa 2025'!L1064+'[1]Ex-Africa 2025'!L1163</f>
        <v>0</v>
      </c>
    </row>
    <row r="30" spans="1:22" x14ac:dyDescent="0.25">
      <c r="A30" s="210" t="s">
        <v>174</v>
      </c>
      <c r="B30" s="99">
        <f>+'[1]Ex-Africa 2025'!C73+'[1]Ex-Africa 2025'!C172+'[1]Ex-Africa 2025'!C271+'[1]Ex-Africa 2025'!C370</f>
        <v>0</v>
      </c>
      <c r="C30" s="97">
        <f>+'[1]Ex-Africa 2025'!C470+'[1]Ex-Africa 2025'!C569+'[1]Ex-Africa 2025'!C668+'[1]Ex-Africa 2025'!C767</f>
        <v>0</v>
      </c>
      <c r="D30" s="100">
        <f>+'[1]Ex-Africa 2025'!C867+'[1]Ex-Africa 2025'!C966+'[1]Ex-Africa 2025'!C1065+'[1]Ex-Africa 2025'!C1164</f>
        <v>0</v>
      </c>
      <c r="E30" s="99">
        <f>+'[1]Ex-Africa 2025'!D73+'[1]Ex-Africa 2025'!D172+'[1]Ex-Africa 2025'!D271+'[1]Ex-Africa 2025'!D370</f>
        <v>0</v>
      </c>
      <c r="F30" s="97">
        <f>+'[1]Ex-Africa 2025'!D470+'[1]Ex-Africa 2025'!D569+'[1]Ex-Africa 2025'!D668+'[1]Ex-Africa 2025'!D767</f>
        <v>0</v>
      </c>
      <c r="G30" s="100">
        <f>+'[1]Ex-Africa 2025'!D867+'[1]Ex-Africa 2025'!D966+'[1]Ex-Africa 2025'!D1065+'[1]Ex-Africa 2025'!D1164</f>
        <v>0</v>
      </c>
      <c r="H30" s="99">
        <f>+'[1]Ex-Africa 2025'!E73+'[1]Ex-Africa 2025'!E172+'[1]Ex-Africa 2025'!E271+'[1]Ex-Africa 2025'!E370</f>
        <v>0</v>
      </c>
      <c r="I30" s="97">
        <f>+'[1]Ex-Africa 2025'!E470+'[1]Ex-Africa 2025'!E569+'[1]Ex-Africa 2025'!E668+'[1]Ex-Africa 2025'!E767</f>
        <v>0</v>
      </c>
      <c r="J30" s="100">
        <f>+'[1]Ex-Africa 2025'!E867+'[1]Ex-Africa 2025'!E966+'[1]Ex-Africa 2025'!E1065+'[1]Ex-Africa 2025'!E1164</f>
        <v>0</v>
      </c>
      <c r="K30" s="99">
        <f>+'[1]Ex-Africa 2025'!F73+'[1]Ex-Africa 2025'!F172+'[1]Ex-Africa 2025'!F271+'[1]Ex-Africa 2025'!F370</f>
        <v>0</v>
      </c>
      <c r="L30" s="97">
        <f>+'[1]Ex-Africa 2025'!F470+'[1]Ex-Africa 2025'!F569+'[1]Ex-Africa 2025'!F668+'[1]Ex-Africa 2025'!F767</f>
        <v>0</v>
      </c>
      <c r="M30" s="100">
        <f>+'[1]Ex-Africa 2025'!F867+'[1]Ex-Africa 2025'!F966+'[1]Ex-Africa 2025'!F1065+'[1]Ex-Africa 2025'!F1164</f>
        <v>0</v>
      </c>
      <c r="N30" s="170">
        <f>+'[1]Ex-Africa 2025'!H73+'[1]Ex-Africa 2025'!H172+'[1]Ex-Africa 2025'!H271+'[1]Ex-Africa 2025'!H370</f>
        <v>0</v>
      </c>
      <c r="O30" s="99">
        <f>+'[1]Ex-Africa 2025'!H470+'[1]Ex-Africa 2025'!H569+'[1]Ex-Africa 2025'!H668+'[1]Ex-Africa 2025'!H767</f>
        <v>0</v>
      </c>
      <c r="P30" s="100">
        <f>+'[1]Ex-Africa 2025'!H867+'[1]Ex-Africa 2025'!H966+'[1]Ex-Africa 2025'!H1065+'[1]Ex-Africa 2025'!H1164</f>
        <v>0</v>
      </c>
      <c r="Q30" s="99">
        <f>+'[1]Ex-Africa 2025'!I73+'[1]Ex-Africa 2025'!I172+'[1]Ex-Africa 2025'!I271+'[1]Ex-Africa 2025'!I370</f>
        <v>24504</v>
      </c>
      <c r="R30" s="100">
        <f>+'[1]Ex-Africa 2025'!I470+'[1]Ex-Africa 2025'!I569+'[1]Ex-Africa 2025'!I668+'[1]Ex-Africa 2025'!I767</f>
        <v>0</v>
      </c>
      <c r="S30" s="170">
        <f>+'[1]Ex-Africa 2025'!I867+'[1]Ex-Africa 2025'!I966+'[1]Ex-Africa 2025'!I1065+'[1]Ex-Africa 2025'!I1164</f>
        <v>0</v>
      </c>
      <c r="T30" s="209">
        <f>+'[1]Ex-Africa 2025'!L73+'[1]Ex-Africa 2025'!L172+'[1]Ex-Africa 2025'!L271+'[1]Ex-Africa 2025'!L370</f>
        <v>55750</v>
      </c>
      <c r="U30" s="97">
        <f>+'[1]Ex-Africa 2025'!L470+'[1]Ex-Africa 2025'!L569+'[1]Ex-Africa 2025'!L668+'[1]Ex-Africa 2025'!L767</f>
        <v>80001</v>
      </c>
      <c r="V30" s="100">
        <f>+'[1]Ex-Africa 2025'!L867+'[1]Ex-Africa 2025'!L966+'[1]Ex-Africa 2025'!L1065+'[1]Ex-Africa 2025'!L1164</f>
        <v>0</v>
      </c>
    </row>
    <row r="31" spans="1:22" x14ac:dyDescent="0.25">
      <c r="A31" s="210" t="s">
        <v>178</v>
      </c>
      <c r="B31" s="99">
        <f>+'[1]Ex-Africa 2025'!C77+'[1]Ex-Africa 2025'!C176+'[1]Ex-Africa 2025'!C275+'[1]Ex-Africa 2025'!C374</f>
        <v>0</v>
      </c>
      <c r="C31" s="97">
        <f>+'[1]Ex-Africa 2025'!C474+'[1]Ex-Africa 2025'!C573+'[1]Ex-Africa 2025'!C672+'[1]Ex-Africa 2025'!C771</f>
        <v>0</v>
      </c>
      <c r="D31" s="100">
        <f>+'[1]Ex-Africa 2025'!C871+'[1]Ex-Africa 2025'!C970+'[1]Ex-Africa 2025'!C1069+'[1]Ex-Africa 2025'!C1168</f>
        <v>0</v>
      </c>
      <c r="E31" s="99">
        <f>+'[1]Ex-Africa 2025'!D77+'[1]Ex-Africa 2025'!D176+'[1]Ex-Africa 2025'!D275+'[1]Ex-Africa 2025'!D374</f>
        <v>0</v>
      </c>
      <c r="F31" s="97">
        <f>+'[1]Ex-Africa 2025'!D474+'[1]Ex-Africa 2025'!D573+'[1]Ex-Africa 2025'!D672+'[1]Ex-Africa 2025'!D771</f>
        <v>0</v>
      </c>
      <c r="G31" s="100">
        <f>+'[1]Ex-Africa 2025'!D871+'[1]Ex-Africa 2025'!D970+'[1]Ex-Africa 2025'!D1069+'[1]Ex-Africa 2025'!D1168</f>
        <v>0</v>
      </c>
      <c r="H31" s="99">
        <f>+'[1]Ex-Africa 2025'!E77+'[1]Ex-Africa 2025'!E176+'[1]Ex-Africa 2025'!E275+'[1]Ex-Africa 2025'!E374</f>
        <v>0</v>
      </c>
      <c r="I31" s="97">
        <f>+'[1]Ex-Africa 2025'!E474+'[1]Ex-Africa 2025'!E573+'[1]Ex-Africa 2025'!E672+'[1]Ex-Africa 2025'!E771</f>
        <v>0</v>
      </c>
      <c r="J31" s="100">
        <f>+'[1]Ex-Africa 2025'!E871+'[1]Ex-Africa 2025'!E970+'[1]Ex-Africa 2025'!E1069+'[1]Ex-Africa 2025'!E1168</f>
        <v>0</v>
      </c>
      <c r="K31" s="99">
        <f>+'[1]Ex-Africa 2025'!F77+'[1]Ex-Africa 2025'!F176+'[1]Ex-Africa 2025'!F275+'[1]Ex-Africa 2025'!F374</f>
        <v>0</v>
      </c>
      <c r="L31" s="97">
        <f>+'[1]Ex-Africa 2025'!F474+'[1]Ex-Africa 2025'!F573+'[1]Ex-Africa 2025'!F672+'[1]Ex-Africa 2025'!F771</f>
        <v>0</v>
      </c>
      <c r="M31" s="100">
        <f>+'[1]Ex-Africa 2025'!F871+'[1]Ex-Africa 2025'!F970+'[1]Ex-Africa 2025'!F1069+'[1]Ex-Africa 2025'!F1168</f>
        <v>0</v>
      </c>
      <c r="N31" s="170">
        <f>+'[1]Ex-Africa 2025'!H77+'[1]Ex-Africa 2025'!H176+'[1]Ex-Africa 2025'!H275+'[1]Ex-Africa 2025'!H374</f>
        <v>0</v>
      </c>
      <c r="O31" s="99">
        <f>+'[1]Ex-Africa 2025'!H474+'[1]Ex-Africa 2025'!H573+'[1]Ex-Africa 2025'!H672+'[1]Ex-Africa 2025'!H771</f>
        <v>0</v>
      </c>
      <c r="P31" s="100">
        <f>+'[1]Ex-Africa 2025'!H871+'[1]Ex-Africa 2025'!H970+'[1]Ex-Africa 2025'!H1069+'[1]Ex-Africa 2025'!H1168</f>
        <v>0</v>
      </c>
      <c r="Q31" s="99">
        <f>+'[1]Ex-Africa 2025'!I77+'[1]Ex-Africa 2025'!I176+'[1]Ex-Africa 2025'!I275+'[1]Ex-Africa 2025'!I374</f>
        <v>0</v>
      </c>
      <c r="R31" s="100">
        <f>+'[1]Ex-Africa 2025'!I474+'[1]Ex-Africa 2025'!I573+'[1]Ex-Africa 2025'!I672+'[1]Ex-Africa 2025'!I771</f>
        <v>6000</v>
      </c>
      <c r="S31" s="170">
        <f>+'[1]Ex-Africa 2025'!I871+'[1]Ex-Africa 2025'!I970+'[1]Ex-Africa 2025'!I1069+'[1]Ex-Africa 2025'!I1168</f>
        <v>0</v>
      </c>
      <c r="T31" s="209">
        <f>+'[1]Ex-Africa 2025'!L77+'[1]Ex-Africa 2025'!L176+'[1]Ex-Africa 2025'!L275+'[1]Ex-Africa 2025'!L374</f>
        <v>0</v>
      </c>
      <c r="U31" s="97">
        <f>+'[1]Ex-Africa 2025'!L474+'[1]Ex-Africa 2025'!L573+'[1]Ex-Africa 2025'!L672+'[1]Ex-Africa 2025'!L771</f>
        <v>0</v>
      </c>
      <c r="V31" s="100">
        <f>+'[1]Ex-Africa 2025'!L871+'[1]Ex-Africa 2025'!L970+'[1]Ex-Africa 2025'!L1069+'[1]Ex-Africa 2025'!L1168</f>
        <v>0</v>
      </c>
    </row>
    <row r="32" spans="1:22" x14ac:dyDescent="0.25">
      <c r="A32" s="210" t="s">
        <v>181</v>
      </c>
      <c r="B32" s="99">
        <f>+'[1]Ex-Africa 2025'!C80+'[1]Ex-Africa 2025'!C179+'[1]Ex-Africa 2025'!C278+'[1]Ex-Africa 2025'!C377</f>
        <v>0</v>
      </c>
      <c r="C32" s="97">
        <f>+'[1]Ex-Africa 2025'!C477+'[1]Ex-Africa 2025'!C576+'[1]Ex-Africa 2025'!C675+'[1]Ex-Africa 2025'!C774</f>
        <v>0</v>
      </c>
      <c r="D32" s="100">
        <f>+'[1]Ex-Africa 2025'!C874+'[1]Ex-Africa 2025'!C973+'[1]Ex-Africa 2025'!C1072+'[1]Ex-Africa 2025'!C1171</f>
        <v>0</v>
      </c>
      <c r="E32" s="99">
        <f>+'[1]Ex-Africa 2025'!D80+'[1]Ex-Africa 2025'!D179+'[1]Ex-Africa 2025'!D278+'[1]Ex-Africa 2025'!D377</f>
        <v>0</v>
      </c>
      <c r="F32" s="97">
        <f>+'[1]Ex-Africa 2025'!D477+'[1]Ex-Africa 2025'!D576+'[1]Ex-Africa 2025'!D675+'[1]Ex-Africa 2025'!D774</f>
        <v>0</v>
      </c>
      <c r="G32" s="100">
        <f>+'[1]Ex-Africa 2025'!D874+'[1]Ex-Africa 2025'!D973+'[1]Ex-Africa 2025'!D1072+'[1]Ex-Africa 2025'!D1171</f>
        <v>0</v>
      </c>
      <c r="H32" s="99">
        <f>+'[1]Ex-Africa 2025'!E80+'[1]Ex-Africa 2025'!E179+'[1]Ex-Africa 2025'!E278+'[1]Ex-Africa 2025'!E377</f>
        <v>0</v>
      </c>
      <c r="I32" s="97">
        <f>+'[1]Ex-Africa 2025'!E477+'[1]Ex-Africa 2025'!E576+'[1]Ex-Africa 2025'!E675+'[1]Ex-Africa 2025'!E774</f>
        <v>0</v>
      </c>
      <c r="J32" s="100">
        <f>+'[1]Ex-Africa 2025'!E874+'[1]Ex-Africa 2025'!E973+'[1]Ex-Africa 2025'!E1072+'[1]Ex-Africa 2025'!E1171</f>
        <v>0</v>
      </c>
      <c r="K32" s="99">
        <f>+'[1]Ex-Africa 2025'!F80+'[1]Ex-Africa 2025'!F179+'[1]Ex-Africa 2025'!F278+'[1]Ex-Africa 2025'!F377</f>
        <v>0</v>
      </c>
      <c r="L32" s="97">
        <f>+'[1]Ex-Africa 2025'!F477+'[1]Ex-Africa 2025'!F576+'[1]Ex-Africa 2025'!F675+'[1]Ex-Africa 2025'!F774</f>
        <v>0</v>
      </c>
      <c r="M32" s="100">
        <f>+'[1]Ex-Africa 2025'!F874+'[1]Ex-Africa 2025'!F973+'[1]Ex-Africa 2025'!F1072+'[1]Ex-Africa 2025'!F1171</f>
        <v>0</v>
      </c>
      <c r="N32" s="170">
        <f>+'[1]Ex-Africa 2025'!H80+'[1]Ex-Africa 2025'!H179+'[1]Ex-Africa 2025'!H278+'[1]Ex-Africa 2025'!H377</f>
        <v>0</v>
      </c>
      <c r="O32" s="99">
        <f>+'[1]Ex-Africa 2025'!H477+'[1]Ex-Africa 2025'!H576+'[1]Ex-Africa 2025'!H675+'[1]Ex-Africa 2025'!H774</f>
        <v>0</v>
      </c>
      <c r="P32" s="100">
        <f>+'[1]Ex-Africa 2025'!H874+'[1]Ex-Africa 2025'!H973+'[1]Ex-Africa 2025'!H1072+'[1]Ex-Africa 2025'!H1171</f>
        <v>0</v>
      </c>
      <c r="Q32" s="99">
        <f>+'[1]Ex-Africa 2025'!I80+'[1]Ex-Africa 2025'!I179+'[1]Ex-Africa 2025'!I278+'[1]Ex-Africa 2025'!I377</f>
        <v>0</v>
      </c>
      <c r="R32" s="100">
        <f>+'[1]Ex-Africa 2025'!I477+'[1]Ex-Africa 2025'!I576+'[1]Ex-Africa 2025'!I675+'[1]Ex-Africa 2025'!I774</f>
        <v>0</v>
      </c>
      <c r="S32" s="170">
        <f>+'[1]Ex-Africa 2025'!I874+'[1]Ex-Africa 2025'!I973+'[1]Ex-Africa 2025'!I1072+'[1]Ex-Africa 2025'!I1171</f>
        <v>0</v>
      </c>
      <c r="T32" s="209">
        <f>+'[1]Ex-Africa 2025'!L80+'[1]Ex-Africa 2025'!L179+'[1]Ex-Africa 2025'!L278+'[1]Ex-Africa 2025'!L377</f>
        <v>4925</v>
      </c>
      <c r="U32" s="97">
        <f>+'[1]Ex-Africa 2025'!L477+'[1]Ex-Africa 2025'!L576+'[1]Ex-Africa 2025'!L675+'[1]Ex-Africa 2025'!L774</f>
        <v>0</v>
      </c>
      <c r="V32" s="100">
        <f>+'[1]Ex-Africa 2025'!L874+'[1]Ex-Africa 2025'!L973+'[1]Ex-Africa 2025'!L1072+'[1]Ex-Africa 2025'!L1171</f>
        <v>0</v>
      </c>
    </row>
    <row r="33" spans="1:23" x14ac:dyDescent="0.25">
      <c r="A33" s="210" t="s">
        <v>187</v>
      </c>
      <c r="B33" s="99">
        <f>+'[1]Ex-Africa 2025'!C86+'[1]Ex-Africa 2025'!C185+'[1]Ex-Africa 2025'!C284+'[1]Ex-Africa 2025'!C383</f>
        <v>0</v>
      </c>
      <c r="C33" s="97">
        <f>+'[1]Ex-Africa 2025'!C483+'[1]Ex-Africa 2025'!C582+'[1]Ex-Africa 2025'!C681+'[1]Ex-Africa 2025'!C780</f>
        <v>0</v>
      </c>
      <c r="D33" s="100">
        <f>+'[1]Ex-Africa 2025'!C880+'[1]Ex-Africa 2025'!C979+'[1]Ex-Africa 2025'!C1078+'[1]Ex-Africa 2025'!C1177</f>
        <v>0</v>
      </c>
      <c r="E33" s="99">
        <f>+'[1]Ex-Africa 2025'!D86+'[1]Ex-Africa 2025'!D185+'[1]Ex-Africa 2025'!D284+'[1]Ex-Africa 2025'!D383</f>
        <v>0</v>
      </c>
      <c r="F33" s="97">
        <f>+'[1]Ex-Africa 2025'!D483+'[1]Ex-Africa 2025'!D582+'[1]Ex-Africa 2025'!D681+'[1]Ex-Africa 2025'!D780</f>
        <v>0</v>
      </c>
      <c r="G33" s="100">
        <f>+'[1]Ex-Africa 2025'!D880+'[1]Ex-Africa 2025'!D979+'[1]Ex-Africa 2025'!D1078+'[1]Ex-Africa 2025'!D1177</f>
        <v>0</v>
      </c>
      <c r="H33" s="99">
        <f>+'[1]Ex-Africa 2025'!E86+'[1]Ex-Africa 2025'!E185+'[1]Ex-Africa 2025'!E284+'[1]Ex-Africa 2025'!E383</f>
        <v>18000</v>
      </c>
      <c r="I33" s="97">
        <f>+'[1]Ex-Africa 2025'!E483+'[1]Ex-Africa 2025'!E582+'[1]Ex-Africa 2025'!E681+'[1]Ex-Africa 2025'!E780</f>
        <v>0</v>
      </c>
      <c r="J33" s="100">
        <f>+'[1]Ex-Africa 2025'!E880+'[1]Ex-Africa 2025'!E979+'[1]Ex-Africa 2025'!E1078+'[1]Ex-Africa 2025'!E1177</f>
        <v>0</v>
      </c>
      <c r="K33" s="99">
        <f>+'[1]Ex-Africa 2025'!F86+'[1]Ex-Africa 2025'!F185+'[1]Ex-Africa 2025'!F284+'[1]Ex-Africa 2025'!F383</f>
        <v>0</v>
      </c>
      <c r="L33" s="97">
        <f>+'[1]Ex-Africa 2025'!F483+'[1]Ex-Africa 2025'!F582+'[1]Ex-Africa 2025'!F681+'[1]Ex-Africa 2025'!F780</f>
        <v>0</v>
      </c>
      <c r="M33" s="100">
        <f>+'[1]Ex-Africa 2025'!F880+'[1]Ex-Africa 2025'!F979+'[1]Ex-Africa 2025'!F1078+'[1]Ex-Africa 2025'!F1177</f>
        <v>0</v>
      </c>
      <c r="N33" s="170">
        <f>+'[1]Ex-Africa 2025'!H86+'[1]Ex-Africa 2025'!H185+'[1]Ex-Africa 2025'!H284+'[1]Ex-Africa 2025'!H383</f>
        <v>0</v>
      </c>
      <c r="O33" s="99">
        <f>+'[1]Ex-Africa 2025'!H483+'[1]Ex-Africa 2025'!H582+'[1]Ex-Africa 2025'!H681+'[1]Ex-Africa 2025'!H780</f>
        <v>0</v>
      </c>
      <c r="P33" s="100">
        <f>+'[1]Ex-Africa 2025'!H880+'[1]Ex-Africa 2025'!H979+'[1]Ex-Africa 2025'!H1078+'[1]Ex-Africa 2025'!H1177</f>
        <v>0</v>
      </c>
      <c r="Q33" s="99">
        <f>+'[1]Ex-Africa 2025'!I86+'[1]Ex-Africa 2025'!I185+'[1]Ex-Africa 2025'!I284+'[1]Ex-Africa 2025'!I383</f>
        <v>0</v>
      </c>
      <c r="R33" s="100">
        <f>+'[1]Ex-Africa 2025'!I483+'[1]Ex-Africa 2025'!I582+'[1]Ex-Africa 2025'!I681+'[1]Ex-Africa 2025'!I780</f>
        <v>0</v>
      </c>
      <c r="S33" s="170">
        <f>+'[1]Ex-Africa 2025'!I880+'[1]Ex-Africa 2025'!I979+'[1]Ex-Africa 2025'!I1078+'[1]Ex-Africa 2025'!I1177</f>
        <v>0</v>
      </c>
      <c r="T33" s="209">
        <f>+'[1]Ex-Africa 2025'!L86+'[1]Ex-Africa 2025'!L185+'[1]Ex-Africa 2025'!L284+'[1]Ex-Africa 2025'!L383</f>
        <v>0</v>
      </c>
      <c r="U33" s="97">
        <f>+'[1]Ex-Africa 2025'!L483+'[1]Ex-Africa 2025'!L582+'[1]Ex-Africa 2025'!L681+'[1]Ex-Africa 2025'!L780</f>
        <v>0</v>
      </c>
      <c r="V33" s="100">
        <f>+'[1]Ex-Africa 2025'!L880+'[1]Ex-Africa 2025'!L979+'[1]Ex-Africa 2025'!L1078+'[1]Ex-Africa 2025'!L1177</f>
        <v>0</v>
      </c>
    </row>
    <row r="34" spans="1:23" x14ac:dyDescent="0.25">
      <c r="A34" s="210" t="s">
        <v>208</v>
      </c>
      <c r="B34" s="99">
        <f>+'[1]Ex-Africa 2025'!C89+'[1]Ex-Africa 2025'!C188+'[1]Ex-Africa 2025'!C287+'[1]Ex-Africa 2025'!C386</f>
        <v>0</v>
      </c>
      <c r="C34" s="97">
        <f>+'[1]Ex-Africa 2025'!C486+'[1]Ex-Africa 2025'!C585+'[1]Ex-Africa 2025'!C684+'[1]Ex-Africa 2025'!C783</f>
        <v>0</v>
      </c>
      <c r="D34" s="100">
        <f>+'[1]Ex-Africa 2025'!C883+'[1]Ex-Africa 2025'!C982+'[1]Ex-Africa 2025'!C1081+'[1]Ex-Africa 2025'!C1180</f>
        <v>0</v>
      </c>
      <c r="E34" s="99">
        <f>+'[1]Ex-Africa 2025'!D89+'[1]Ex-Africa 2025'!D188+'[1]Ex-Africa 2025'!D287+'[1]Ex-Africa 2025'!D386</f>
        <v>0</v>
      </c>
      <c r="F34" s="97">
        <f>+'[1]Ex-Africa 2025'!D486+'[1]Ex-Africa 2025'!D585+'[1]Ex-Africa 2025'!D684+'[1]Ex-Africa 2025'!D783</f>
        <v>0</v>
      </c>
      <c r="G34" s="100">
        <f>+'[1]Ex-Africa 2025'!D883+'[1]Ex-Africa 2025'!D982+'[1]Ex-Africa 2025'!D1081+'[1]Ex-Africa 2025'!D1180</f>
        <v>0</v>
      </c>
      <c r="H34" s="99">
        <f>+'[1]Ex-Africa 2025'!E89+'[1]Ex-Africa 2025'!E188+'[1]Ex-Africa 2025'!E287+'[1]Ex-Africa 2025'!E386</f>
        <v>0</v>
      </c>
      <c r="I34" s="97">
        <f>+'[1]Ex-Africa 2025'!E486+'[1]Ex-Africa 2025'!E585+'[1]Ex-Africa 2025'!E684+'[1]Ex-Africa 2025'!E783</f>
        <v>0</v>
      </c>
      <c r="J34" s="100">
        <f>+'[1]Ex-Africa 2025'!E883+'[1]Ex-Africa 2025'!E982+'[1]Ex-Africa 2025'!E1081+'[1]Ex-Africa 2025'!E1180</f>
        <v>0</v>
      </c>
      <c r="K34" s="99">
        <f>+'[1]Ex-Africa 2025'!F89+'[1]Ex-Africa 2025'!F188+'[1]Ex-Africa 2025'!F287+'[1]Ex-Africa 2025'!F386</f>
        <v>0</v>
      </c>
      <c r="L34" s="97">
        <f>+'[1]Ex-Africa 2025'!F486+'[1]Ex-Africa 2025'!F585+'[1]Ex-Africa 2025'!F684+'[1]Ex-Africa 2025'!F783</f>
        <v>0</v>
      </c>
      <c r="M34" s="100">
        <f>+'[1]Ex-Africa 2025'!F883+'[1]Ex-Africa 2025'!F982+'[1]Ex-Africa 2025'!F1081+'[1]Ex-Africa 2025'!F1180</f>
        <v>0</v>
      </c>
      <c r="N34" s="170">
        <f>+'[1]Ex-Africa 2025'!H89+'[1]Ex-Africa 2025'!H188+'[1]Ex-Africa 2025'!H287+'[1]Ex-Africa 2025'!H386</f>
        <v>0</v>
      </c>
      <c r="O34" s="99">
        <f>+'[1]Ex-Africa 2025'!H486+'[1]Ex-Africa 2025'!H585+'[1]Ex-Africa 2025'!H684+'[1]Ex-Africa 2025'!H783</f>
        <v>0</v>
      </c>
      <c r="P34" s="100">
        <f>+'[1]Ex-Africa 2025'!H883+'[1]Ex-Africa 2025'!H982+'[1]Ex-Africa 2025'!H1081+'[1]Ex-Africa 2025'!H1180</f>
        <v>0</v>
      </c>
      <c r="Q34" s="99">
        <f>+'[1]Ex-Africa 2025'!I89+'[1]Ex-Africa 2025'!I188+'[1]Ex-Africa 2025'!I287+'[1]Ex-Africa 2025'!I386</f>
        <v>0</v>
      </c>
      <c r="R34" s="100">
        <f>+'[1]Ex-Africa 2025'!I486+'[1]Ex-Africa 2025'!I585+'[1]Ex-Africa 2025'!I684+'[1]Ex-Africa 2025'!I783</f>
        <v>80000</v>
      </c>
      <c r="S34" s="170">
        <f>+'[1]Ex-Africa 2025'!I883+'[1]Ex-Africa 2025'!I982+'[1]Ex-Africa 2025'!I1081+'[1]Ex-Africa 2025'!I1180</f>
        <v>0</v>
      </c>
      <c r="T34" s="209">
        <f>+'[1]Ex-Africa 2025'!L89+'[1]Ex-Africa 2025'!L188+'[1]Ex-Africa 2025'!L287+'[1]Ex-Africa 2025'!L386</f>
        <v>161200</v>
      </c>
      <c r="U34" s="97">
        <f>+'[1]Ex-Africa 2025'!L486+'[1]Ex-Africa 2025'!L585+'[1]Ex-Africa 2025'!L684+'[1]Ex-Africa 2025'!L783</f>
        <v>78900</v>
      </c>
      <c r="V34" s="100">
        <f>+'[1]Ex-Africa 2025'!L883+'[1]Ex-Africa 2025'!L982+'[1]Ex-Africa 2025'!L1081+'[1]Ex-Africa 2025'!L1180</f>
        <v>110000</v>
      </c>
    </row>
    <row r="35" spans="1:23" x14ac:dyDescent="0.25">
      <c r="A35" s="211" t="s">
        <v>196</v>
      </c>
      <c r="B35" s="99">
        <f>+'[1]Ex-Africa 2025'!C95+'[1]Ex-Africa 2025'!C194+'[1]Ex-Africa 2025'!C293+'[1]Ex-Africa 2025'!C392</f>
        <v>0</v>
      </c>
      <c r="C35" s="97">
        <f>+'[1]Ex-Africa 2025'!C492+'[1]Ex-Africa 2025'!C591+'[1]Ex-Africa 2025'!C690+'[1]Ex-Africa 2025'!C789</f>
        <v>0</v>
      </c>
      <c r="D35" s="100">
        <f>+'[1]Ex-Africa 2025'!C889+'[1]Ex-Africa 2025'!C988+'[1]Ex-Africa 2025'!C1087+'[1]Ex-Africa 2025'!C1186</f>
        <v>0</v>
      </c>
      <c r="E35" s="99">
        <f>+'[1]Ex-Africa 2025'!D95+'[1]Ex-Africa 2025'!D194+'[1]Ex-Africa 2025'!D293+'[1]Ex-Africa 2025'!D392</f>
        <v>91360</v>
      </c>
      <c r="F35" s="97">
        <f>+'[1]Ex-Africa 2025'!D492+'[1]Ex-Africa 2025'!D591+'[1]Ex-Africa 2025'!D690+'[1]Ex-Africa 2025'!D789</f>
        <v>0</v>
      </c>
      <c r="G35" s="100">
        <f>+'[1]Ex-Africa 2025'!D889+'[1]Ex-Africa 2025'!D988+'[1]Ex-Africa 2025'!D1087+'[1]Ex-Africa 2025'!D1186</f>
        <v>0</v>
      </c>
      <c r="H35" s="99">
        <f>+'[1]Ex-Africa 2025'!E95+'[1]Ex-Africa 2025'!E194+'[1]Ex-Africa 2025'!E293+'[1]Ex-Africa 2025'!E392</f>
        <v>0</v>
      </c>
      <c r="I35" s="97">
        <f>+'[1]Ex-Africa 2025'!E492+'[1]Ex-Africa 2025'!E591+'[1]Ex-Africa 2025'!E690+'[1]Ex-Africa 2025'!E789</f>
        <v>0</v>
      </c>
      <c r="J35" s="100">
        <f>+'[1]Ex-Africa 2025'!E889+'[1]Ex-Africa 2025'!E988+'[1]Ex-Africa 2025'!E1087+'[1]Ex-Africa 2025'!E1186</f>
        <v>0</v>
      </c>
      <c r="K35" s="99">
        <f>+'[1]Ex-Africa 2025'!F95+'[1]Ex-Africa 2025'!F194+'[1]Ex-Africa 2025'!F293+'[1]Ex-Africa 2025'!F392</f>
        <v>0</v>
      </c>
      <c r="L35" s="97">
        <f>+'[1]Ex-Africa 2025'!F492+'[1]Ex-Africa 2025'!F591+'[1]Ex-Africa 2025'!F690+'[1]Ex-Africa 2025'!F789</f>
        <v>0</v>
      </c>
      <c r="M35" s="100">
        <f>+'[1]Ex-Africa 2025'!F889+'[1]Ex-Africa 2025'!F988+'[1]Ex-Africa 2025'!F1087+'[1]Ex-Africa 2025'!F1186</f>
        <v>0</v>
      </c>
      <c r="N35" s="170">
        <f>+'[1]Ex-Africa 2025'!H95+'[1]Ex-Africa 2025'!H194+'[1]Ex-Africa 2025'!H293+'[1]Ex-Africa 2025'!H392</f>
        <v>0</v>
      </c>
      <c r="O35" s="99">
        <f>+'[1]Ex-Africa 2025'!H492+'[1]Ex-Africa 2025'!H591+'[1]Ex-Africa 2025'!H690+'[1]Ex-Africa 2025'!H789</f>
        <v>0</v>
      </c>
      <c r="P35" s="100">
        <f>+'[1]Ex-Africa 2025'!H889+'[1]Ex-Africa 2025'!H988+'[1]Ex-Africa 2025'!H1087+'[1]Ex-Africa 2025'!H1186</f>
        <v>0</v>
      </c>
      <c r="Q35" s="99">
        <f>+'[1]Ex-Africa 2025'!I95+'[1]Ex-Africa 2025'!I194+'[1]Ex-Africa 2025'!I293+'[1]Ex-Africa 2025'!I392</f>
        <v>0</v>
      </c>
      <c r="R35" s="100">
        <f>+'[1]Ex-Africa 2025'!I492+'[1]Ex-Africa 2025'!I591+'[1]Ex-Africa 2025'!I690+'[1]Ex-Africa 2025'!I789</f>
        <v>0</v>
      </c>
      <c r="S35" s="170">
        <f>+'[1]Ex-Africa 2025'!I889+'[1]Ex-Africa 2025'!I988+'[1]Ex-Africa 2025'!I1087+'[1]Ex-Africa 2025'!I1186</f>
        <v>0</v>
      </c>
      <c r="T35" s="209">
        <f>+'[1]Ex-Africa 2025'!L95+'[1]Ex-Africa 2025'!L194+'[1]Ex-Africa 2025'!L293+'[1]Ex-Africa 2025'!L392</f>
        <v>0</v>
      </c>
      <c r="U35" s="97">
        <f>+'[1]Ex-Africa 2025'!L492+'[1]Ex-Africa 2025'!L591+'[1]Ex-Africa 2025'!L690+'[1]Ex-Africa 2025'!L789</f>
        <v>0</v>
      </c>
      <c r="V35" s="100">
        <f>+'[1]Ex-Africa 2025'!L889+'[1]Ex-Africa 2025'!L988+'[1]Ex-Africa 2025'!L1087+'[1]Ex-Africa 2025'!L1186</f>
        <v>0</v>
      </c>
    </row>
    <row r="36" spans="1:23" s="35" customFormat="1" ht="12.75" x14ac:dyDescent="0.2">
      <c r="A36" s="156" t="s">
        <v>9</v>
      </c>
      <c r="B36" s="112">
        <f t="shared" ref="B36:V36" si="0">SUM(B4:B35)</f>
        <v>0</v>
      </c>
      <c r="C36" s="110">
        <f t="shared" si="0"/>
        <v>0</v>
      </c>
      <c r="D36" s="113">
        <f t="shared" si="0"/>
        <v>0</v>
      </c>
      <c r="E36" s="112">
        <f t="shared" si="0"/>
        <v>3640683</v>
      </c>
      <c r="F36" s="110">
        <f t="shared" si="0"/>
        <v>0</v>
      </c>
      <c r="G36" s="113">
        <f t="shared" si="0"/>
        <v>0</v>
      </c>
      <c r="H36" s="112">
        <f t="shared" si="0"/>
        <v>48000</v>
      </c>
      <c r="I36" s="110">
        <f t="shared" si="0"/>
        <v>0</v>
      </c>
      <c r="J36" s="113">
        <f t="shared" si="0"/>
        <v>0</v>
      </c>
      <c r="K36" s="112">
        <f t="shared" si="0"/>
        <v>190000</v>
      </c>
      <c r="L36" s="110">
        <f t="shared" si="0"/>
        <v>0</v>
      </c>
      <c r="M36" s="113">
        <f t="shared" si="0"/>
        <v>0</v>
      </c>
      <c r="N36" s="112">
        <f t="shared" si="0"/>
        <v>299200</v>
      </c>
      <c r="O36" s="110">
        <f t="shared" si="0"/>
        <v>0</v>
      </c>
      <c r="P36" s="113">
        <f t="shared" si="0"/>
        <v>0</v>
      </c>
      <c r="Q36" s="112">
        <f t="shared" si="0"/>
        <v>283904</v>
      </c>
      <c r="R36" s="113">
        <f t="shared" si="0"/>
        <v>128850</v>
      </c>
      <c r="S36" s="137">
        <f t="shared" si="0"/>
        <v>0</v>
      </c>
      <c r="T36" s="212">
        <f t="shared" si="0"/>
        <v>396310</v>
      </c>
      <c r="U36" s="110">
        <f t="shared" si="0"/>
        <v>450463</v>
      </c>
      <c r="V36" s="113">
        <f t="shared" si="0"/>
        <v>169750</v>
      </c>
      <c r="W36" s="206"/>
    </row>
    <row r="37" spans="1:23" x14ac:dyDescent="0.25">
      <c r="Q37" s="44"/>
      <c r="R37" s="44"/>
      <c r="U37" s="44"/>
      <c r="V37" s="44"/>
    </row>
    <row r="38" spans="1:23" x14ac:dyDescent="0.25">
      <c r="Q38" s="44"/>
      <c r="R38" s="44"/>
      <c r="U38" s="44"/>
      <c r="V38" s="44"/>
    </row>
  </sheetData>
  <mergeCells count="7">
    <mergeCell ref="T2:V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60"/>
  <sheetViews>
    <sheetView workbookViewId="0">
      <selection activeCell="F34" sqref="F34"/>
    </sheetView>
  </sheetViews>
  <sheetFormatPr defaultColWidth="9.28515625" defaultRowHeight="12.75" x14ac:dyDescent="0.2"/>
  <cols>
    <col min="1" max="1" width="15.7109375" style="1" customWidth="1"/>
    <col min="2" max="2" width="14.5703125" style="1" customWidth="1"/>
    <col min="3" max="3" width="13.7109375" style="26" customWidth="1"/>
    <col min="4" max="4" width="13" style="26" customWidth="1"/>
    <col min="5" max="5" width="12.7109375" style="26" customWidth="1"/>
    <col min="6" max="6" width="11.42578125" style="26" customWidth="1"/>
    <col min="7" max="8" width="13.85546875" style="26" customWidth="1"/>
    <col min="9" max="9" width="15.7109375" style="1" customWidth="1"/>
    <col min="10" max="10" width="13.42578125" style="1" customWidth="1"/>
    <col min="11" max="11" width="12.42578125" style="26" customWidth="1"/>
    <col min="12" max="12" width="12.5703125" style="26" customWidth="1"/>
    <col min="13" max="15" width="12.42578125" style="1" customWidth="1"/>
    <col min="16" max="17" width="10.42578125" style="1" customWidth="1"/>
    <col min="18" max="16384" width="9.28515625" style="1"/>
  </cols>
  <sheetData>
    <row r="2" spans="1:15" s="13" customFormat="1" ht="18.75" thickBot="1" x14ac:dyDescent="0.3">
      <c r="A2" s="13" t="s">
        <v>3</v>
      </c>
      <c r="B2" s="14"/>
      <c r="C2" s="14"/>
      <c r="D2" s="14"/>
      <c r="I2" s="13" t="s">
        <v>4</v>
      </c>
      <c r="J2" s="14"/>
      <c r="K2" s="14"/>
      <c r="L2" s="14"/>
    </row>
    <row r="3" spans="1:15" s="13" customFormat="1" ht="15" customHeight="1" x14ac:dyDescent="0.25">
      <c r="A3" s="15" t="s">
        <v>5</v>
      </c>
      <c r="B3" s="16"/>
      <c r="C3" s="16"/>
      <c r="D3" s="16"/>
      <c r="E3" s="17"/>
      <c r="F3" s="17"/>
      <c r="G3" s="18"/>
      <c r="I3" s="15" t="s">
        <v>5</v>
      </c>
      <c r="J3" s="16"/>
      <c r="K3" s="16"/>
      <c r="L3" s="16"/>
      <c r="M3" s="17"/>
      <c r="N3" s="17"/>
      <c r="O3" s="18"/>
    </row>
    <row r="4" spans="1:15" ht="35.25" customHeight="1" x14ac:dyDescent="0.25">
      <c r="A4" s="19" t="s">
        <v>6</v>
      </c>
      <c r="B4" s="20" t="s">
        <v>7</v>
      </c>
      <c r="C4" s="20" t="s">
        <v>8</v>
      </c>
      <c r="D4" s="21" t="s">
        <v>9</v>
      </c>
      <c r="E4" s="21" t="s">
        <v>10</v>
      </c>
      <c r="F4" s="20" t="s">
        <v>11</v>
      </c>
      <c r="G4" s="22" t="s">
        <v>12</v>
      </c>
      <c r="H4" s="23"/>
      <c r="I4" s="19" t="s">
        <v>6</v>
      </c>
      <c r="J4" s="20" t="s">
        <v>7</v>
      </c>
      <c r="K4" s="20" t="s">
        <v>8</v>
      </c>
      <c r="L4" s="21" t="s">
        <v>9</v>
      </c>
      <c r="M4" s="21" t="s">
        <v>10</v>
      </c>
      <c r="N4" s="20" t="s">
        <v>11</v>
      </c>
      <c r="O4" s="22" t="s">
        <v>12</v>
      </c>
    </row>
    <row r="5" spans="1:15" x14ac:dyDescent="0.2">
      <c r="A5" s="24">
        <v>2004</v>
      </c>
      <c r="B5" s="25">
        <f>+'[1]Full SSA'!B51</f>
        <v>5617184</v>
      </c>
      <c r="D5" s="25">
        <f t="shared" ref="D5:D23" si="0">SUM(B5:C5)</f>
        <v>5617184</v>
      </c>
      <c r="E5" s="25">
        <f>+D5</f>
        <v>5617184</v>
      </c>
      <c r="F5" s="26" t="s">
        <v>13</v>
      </c>
      <c r="G5" s="27" t="s">
        <v>13</v>
      </c>
      <c r="I5" s="24">
        <v>2004</v>
      </c>
      <c r="J5" s="25">
        <f t="shared" ref="J5:J19" si="1">+B5</f>
        <v>5617184</v>
      </c>
      <c r="L5" s="25">
        <f t="shared" ref="L5:L23" si="2">SUM(J5:K5)</f>
        <v>5617184</v>
      </c>
      <c r="M5" s="25">
        <f>+L5</f>
        <v>5617184</v>
      </c>
      <c r="N5" s="26" t="s">
        <v>13</v>
      </c>
      <c r="O5" s="27" t="s">
        <v>13</v>
      </c>
    </row>
    <row r="6" spans="1:15" x14ac:dyDescent="0.2">
      <c r="A6" s="24">
        <v>2005</v>
      </c>
      <c r="B6" s="25">
        <f>+'[1]Full SSA'!C51</f>
        <v>16944713</v>
      </c>
      <c r="D6" s="25">
        <f t="shared" si="0"/>
        <v>16944713</v>
      </c>
      <c r="E6" s="25">
        <f t="shared" ref="E6:E26" si="3">+E5+D6</f>
        <v>22561897</v>
      </c>
      <c r="F6" s="26" t="s">
        <v>13</v>
      </c>
      <c r="G6" s="27" t="s">
        <v>13</v>
      </c>
      <c r="I6" s="24">
        <v>2005</v>
      </c>
      <c r="J6" s="25">
        <f t="shared" si="1"/>
        <v>16944713</v>
      </c>
      <c r="L6" s="25">
        <f t="shared" si="2"/>
        <v>16944713</v>
      </c>
      <c r="M6" s="25">
        <f t="shared" ref="M6:M26" si="4">+M5+L6</f>
        <v>22561897</v>
      </c>
      <c r="N6" s="26" t="s">
        <v>13</v>
      </c>
      <c r="O6" s="27" t="s">
        <v>13</v>
      </c>
    </row>
    <row r="7" spans="1:15" x14ac:dyDescent="0.2">
      <c r="A7" s="24">
        <v>2006</v>
      </c>
      <c r="B7" s="25">
        <f>+'[1]Full SSA'!D51</f>
        <v>46842964</v>
      </c>
      <c r="D7" s="25">
        <f t="shared" si="0"/>
        <v>46842964</v>
      </c>
      <c r="E7" s="25">
        <f t="shared" si="3"/>
        <v>69404861</v>
      </c>
      <c r="F7" s="26" t="s">
        <v>13</v>
      </c>
      <c r="G7" s="27" t="s">
        <v>13</v>
      </c>
      <c r="I7" s="24">
        <v>2006</v>
      </c>
      <c r="J7" s="25">
        <f t="shared" si="1"/>
        <v>46842964</v>
      </c>
      <c r="L7" s="25">
        <f t="shared" si="2"/>
        <v>46842964</v>
      </c>
      <c r="M7" s="25">
        <f t="shared" si="4"/>
        <v>69404861</v>
      </c>
      <c r="N7" s="26" t="s">
        <v>13</v>
      </c>
      <c r="O7" s="27" t="s">
        <v>13</v>
      </c>
    </row>
    <row r="8" spans="1:15" x14ac:dyDescent="0.2">
      <c r="A8" s="24">
        <v>2007</v>
      </c>
      <c r="B8" s="25">
        <f>+'[1]Full SSA'!E51</f>
        <v>43805000</v>
      </c>
      <c r="D8" s="25">
        <f t="shared" si="0"/>
        <v>43805000</v>
      </c>
      <c r="E8" s="25">
        <f t="shared" si="3"/>
        <v>113209861</v>
      </c>
      <c r="F8" s="26" t="s">
        <v>13</v>
      </c>
      <c r="G8" s="27" t="s">
        <v>13</v>
      </c>
      <c r="I8" s="24">
        <v>2007</v>
      </c>
      <c r="J8" s="25">
        <f t="shared" si="1"/>
        <v>43805000</v>
      </c>
      <c r="L8" s="25">
        <f t="shared" si="2"/>
        <v>43805000</v>
      </c>
      <c r="M8" s="25">
        <f t="shared" si="4"/>
        <v>113209861</v>
      </c>
      <c r="N8" s="26" t="s">
        <v>13</v>
      </c>
      <c r="O8" s="27" t="s">
        <v>13</v>
      </c>
    </row>
    <row r="9" spans="1:15" x14ac:dyDescent="0.2">
      <c r="A9" s="24">
        <v>2008</v>
      </c>
      <c r="B9" s="25">
        <f>+'[1]Full SSA'!F51</f>
        <v>60151197</v>
      </c>
      <c r="D9" s="25">
        <f t="shared" si="0"/>
        <v>60151197</v>
      </c>
      <c r="E9" s="25">
        <f t="shared" si="3"/>
        <v>173361058</v>
      </c>
      <c r="F9" s="26" t="s">
        <v>13</v>
      </c>
      <c r="G9" s="27" t="s">
        <v>13</v>
      </c>
      <c r="I9" s="24">
        <v>2008</v>
      </c>
      <c r="J9" s="25">
        <f t="shared" si="1"/>
        <v>60151197</v>
      </c>
      <c r="L9" s="25">
        <f t="shared" si="2"/>
        <v>60151197</v>
      </c>
      <c r="M9" s="25">
        <f t="shared" si="4"/>
        <v>173361058</v>
      </c>
      <c r="N9" s="26" t="s">
        <v>13</v>
      </c>
      <c r="O9" s="27" t="s">
        <v>13</v>
      </c>
    </row>
    <row r="10" spans="1:15" x14ac:dyDescent="0.2">
      <c r="A10" s="24">
        <v>2009</v>
      </c>
      <c r="B10" s="25">
        <f>+'[1]Full SSA'!G51</f>
        <v>88476937</v>
      </c>
      <c r="C10" s="25">
        <f>+'[1] ROW by Qtr and Type'!B97</f>
        <v>13226517</v>
      </c>
      <c r="D10" s="25">
        <f t="shared" si="0"/>
        <v>101703454</v>
      </c>
      <c r="E10" s="25">
        <f>+E9+D10</f>
        <v>275064512</v>
      </c>
      <c r="F10" s="28">
        <f t="shared" ref="F10:G25" si="5">+B10/$D10</f>
        <v>0.869950169047356</v>
      </c>
      <c r="G10" s="29">
        <f t="shared" si="5"/>
        <v>0.13004983095264394</v>
      </c>
      <c r="H10" s="28"/>
      <c r="I10" s="24">
        <v>2009</v>
      </c>
      <c r="J10" s="25">
        <f t="shared" si="1"/>
        <v>88476937</v>
      </c>
      <c r="K10" s="25">
        <f>+'[1] ROW Endemic Full'!B42</f>
        <v>11217610</v>
      </c>
      <c r="L10" s="25">
        <f t="shared" si="2"/>
        <v>99694547</v>
      </c>
      <c r="M10" s="25">
        <f>+M9+L10</f>
        <v>273055605</v>
      </c>
      <c r="N10" s="28">
        <f>+J10/L10</f>
        <v>0.88748020491030466</v>
      </c>
      <c r="O10" s="29">
        <f>+K10/L10</f>
        <v>0.11251979508969533</v>
      </c>
    </row>
    <row r="11" spans="1:15" x14ac:dyDescent="0.2">
      <c r="A11" s="24">
        <v>2010</v>
      </c>
      <c r="B11" s="25">
        <f>+'[1]Full SSA'!H51</f>
        <v>145209800</v>
      </c>
      <c r="C11" s="25">
        <f>+'[1] ROW by Qtr and Type'!C97</f>
        <v>20473178</v>
      </c>
      <c r="D11" s="25">
        <f t="shared" si="0"/>
        <v>165682978</v>
      </c>
      <c r="E11" s="25">
        <f t="shared" si="3"/>
        <v>440747490</v>
      </c>
      <c r="F11" s="28">
        <f>+B11/$D11</f>
        <v>0.87643161508118228</v>
      </c>
      <c r="G11" s="29">
        <f t="shared" si="5"/>
        <v>0.12356838491881768</v>
      </c>
      <c r="H11" s="28"/>
      <c r="I11" s="24">
        <v>2010</v>
      </c>
      <c r="J11" s="25">
        <f t="shared" si="1"/>
        <v>145209800</v>
      </c>
      <c r="K11" s="25">
        <f>+'[1] ROW Endemic Full'!C42</f>
        <v>17578096</v>
      </c>
      <c r="L11" s="25">
        <f t="shared" si="2"/>
        <v>162787896</v>
      </c>
      <c r="M11" s="25">
        <f t="shared" si="4"/>
        <v>435843501</v>
      </c>
      <c r="N11" s="28">
        <f t="shared" ref="N11:N26" si="6">+J11/L11</f>
        <v>0.89201840903453899</v>
      </c>
      <c r="O11" s="29">
        <f t="shared" ref="O11:O26" si="7">+K11/L11</f>
        <v>0.10798159096546096</v>
      </c>
    </row>
    <row r="12" spans="1:15" x14ac:dyDescent="0.2">
      <c r="A12" s="24">
        <v>2011</v>
      </c>
      <c r="B12" s="25">
        <f>+'[1]Full SSA'!I51</f>
        <v>88003106</v>
      </c>
      <c r="C12" s="25">
        <f>+'[1] ROW by Qtr and Type'!D97</f>
        <v>38678392</v>
      </c>
      <c r="D12" s="25">
        <f t="shared" si="0"/>
        <v>126681498</v>
      </c>
      <c r="E12" s="25">
        <f t="shared" si="3"/>
        <v>567428988</v>
      </c>
      <c r="F12" s="28">
        <f t="shared" si="5"/>
        <v>0.69468002343957125</v>
      </c>
      <c r="G12" s="29">
        <f t="shared" si="5"/>
        <v>0.30531997656042875</v>
      </c>
      <c r="H12" s="28"/>
      <c r="I12" s="24">
        <v>2011</v>
      </c>
      <c r="J12" s="25">
        <f t="shared" si="1"/>
        <v>88003106</v>
      </c>
      <c r="K12" s="25">
        <f>+'[1] ROW Endemic Full'!D42</f>
        <v>35922468</v>
      </c>
      <c r="L12" s="25">
        <f t="shared" si="2"/>
        <v>123925574</v>
      </c>
      <c r="M12" s="25">
        <f t="shared" si="4"/>
        <v>559769075</v>
      </c>
      <c r="N12" s="28">
        <f t="shared" si="6"/>
        <v>0.71012869385620114</v>
      </c>
      <c r="O12" s="29">
        <f t="shared" si="7"/>
        <v>0.28987130614379886</v>
      </c>
    </row>
    <row r="13" spans="1:15" x14ac:dyDescent="0.2">
      <c r="A13" s="24">
        <v>2012</v>
      </c>
      <c r="B13" s="25">
        <f>+'[1]Full SSA'!J51</f>
        <v>70272798</v>
      </c>
      <c r="C13" s="25">
        <f>+'[1] ROW by Qtr and Type'!E97</f>
        <v>18181481</v>
      </c>
      <c r="D13" s="25">
        <f t="shared" si="0"/>
        <v>88454279</v>
      </c>
      <c r="E13" s="25">
        <f t="shared" si="3"/>
        <v>655883267</v>
      </c>
      <c r="F13" s="28">
        <f t="shared" si="5"/>
        <v>0.79445334690931124</v>
      </c>
      <c r="G13" s="29">
        <f t="shared" si="5"/>
        <v>0.20554665309068881</v>
      </c>
      <c r="H13" s="28"/>
      <c r="I13" s="24">
        <v>2012</v>
      </c>
      <c r="J13" s="25">
        <f t="shared" si="1"/>
        <v>70272798</v>
      </c>
      <c r="K13" s="25">
        <f>+'[1] ROW Endemic Full'!E42</f>
        <v>16945414</v>
      </c>
      <c r="L13" s="25">
        <f t="shared" si="2"/>
        <v>87218212</v>
      </c>
      <c r="M13" s="25">
        <f t="shared" si="4"/>
        <v>646987287</v>
      </c>
      <c r="N13" s="28">
        <f t="shared" si="6"/>
        <v>0.80571243537989523</v>
      </c>
      <c r="O13" s="29">
        <f t="shared" si="7"/>
        <v>0.1942875646201048</v>
      </c>
    </row>
    <row r="14" spans="1:15" x14ac:dyDescent="0.2">
      <c r="A14" s="24">
        <v>2013</v>
      </c>
      <c r="B14" s="25">
        <f>+'[1]Full SSA'!K51</f>
        <v>142976486</v>
      </c>
      <c r="C14" s="25">
        <f>+'[1] ROW by Qtr and Type'!F97</f>
        <v>22267890</v>
      </c>
      <c r="D14" s="25">
        <f t="shared" si="0"/>
        <v>165244376</v>
      </c>
      <c r="E14" s="25">
        <f t="shared" si="3"/>
        <v>821127643</v>
      </c>
      <c r="F14" s="28">
        <f t="shared" si="5"/>
        <v>0.86524267549051115</v>
      </c>
      <c r="G14" s="29">
        <f t="shared" si="5"/>
        <v>0.13475732450948891</v>
      </c>
      <c r="H14" s="28"/>
      <c r="I14" s="24">
        <v>2013</v>
      </c>
      <c r="J14" s="25">
        <f t="shared" si="1"/>
        <v>142976486</v>
      </c>
      <c r="K14" s="25">
        <f>+'[1] ROW Endemic Full'!F42</f>
        <v>21368712</v>
      </c>
      <c r="L14" s="25">
        <f t="shared" si="2"/>
        <v>164345198</v>
      </c>
      <c r="M14" s="25">
        <f t="shared" si="4"/>
        <v>811332485</v>
      </c>
      <c r="N14" s="28">
        <f t="shared" si="6"/>
        <v>0.86997665730397555</v>
      </c>
      <c r="O14" s="29">
        <f t="shared" si="7"/>
        <v>0.1300233426960245</v>
      </c>
    </row>
    <row r="15" spans="1:15" x14ac:dyDescent="0.2">
      <c r="A15" s="24">
        <v>2014</v>
      </c>
      <c r="B15" s="25">
        <f>+'[1]Full SSA'!L51</f>
        <v>189205502</v>
      </c>
      <c r="C15" s="25">
        <f>+'[1] ROW by Qtr and Type'!G97</f>
        <v>22151629</v>
      </c>
      <c r="D15" s="25">
        <f t="shared" si="0"/>
        <v>211357131</v>
      </c>
      <c r="E15" s="25">
        <f t="shared" si="3"/>
        <v>1032484774</v>
      </c>
      <c r="F15" s="28">
        <f t="shared" si="5"/>
        <v>0.89519336823322038</v>
      </c>
      <c r="G15" s="29">
        <f t="shared" si="5"/>
        <v>0.10480663176677961</v>
      </c>
      <c r="H15" s="28"/>
      <c r="I15" s="24">
        <v>2014</v>
      </c>
      <c r="J15" s="25">
        <f t="shared" si="1"/>
        <v>189205502</v>
      </c>
      <c r="K15" s="25">
        <f>+'[1] ROW Endemic Full'!G42</f>
        <v>20738639</v>
      </c>
      <c r="L15" s="25">
        <f t="shared" si="2"/>
        <v>209944141</v>
      </c>
      <c r="M15" s="25">
        <f t="shared" si="4"/>
        <v>1021276626</v>
      </c>
      <c r="N15" s="28">
        <f t="shared" si="6"/>
        <v>0.90121830072885911</v>
      </c>
      <c r="O15" s="29">
        <f t="shared" si="7"/>
        <v>9.8781699271140888E-2</v>
      </c>
    </row>
    <row r="16" spans="1:15" x14ac:dyDescent="0.2">
      <c r="A16" s="24">
        <v>2015</v>
      </c>
      <c r="B16" s="25">
        <f>+'[1]Full SSA'!M51</f>
        <v>177876883</v>
      </c>
      <c r="C16" s="25">
        <f>+'[1] ROW by Qtr and Type'!H97</f>
        <v>28904667</v>
      </c>
      <c r="D16" s="25">
        <f t="shared" si="0"/>
        <v>206781550</v>
      </c>
      <c r="E16" s="25">
        <f t="shared" si="3"/>
        <v>1239266324</v>
      </c>
      <c r="F16" s="28">
        <f t="shared" si="5"/>
        <v>0.8602164119574498</v>
      </c>
      <c r="G16" s="29">
        <f t="shared" si="5"/>
        <v>0.13978358804255023</v>
      </c>
      <c r="H16" s="28"/>
      <c r="I16" s="24">
        <v>2015</v>
      </c>
      <c r="J16" s="25">
        <f t="shared" si="1"/>
        <v>177876883</v>
      </c>
      <c r="K16" s="25">
        <f>+'[1] ROW Endemic Full'!H42</f>
        <v>27321388</v>
      </c>
      <c r="L16" s="25">
        <f t="shared" si="2"/>
        <v>205198271</v>
      </c>
      <c r="M16" s="25">
        <f t="shared" si="4"/>
        <v>1226474897</v>
      </c>
      <c r="N16" s="28">
        <f t="shared" si="6"/>
        <v>0.86685371242723586</v>
      </c>
      <c r="O16" s="29">
        <f t="shared" si="7"/>
        <v>0.1331462875727642</v>
      </c>
    </row>
    <row r="17" spans="1:15" x14ac:dyDescent="0.2">
      <c r="A17" s="24">
        <v>2016</v>
      </c>
      <c r="B17" s="25">
        <f>+'[1]Full SSA'!N51</f>
        <v>137724562</v>
      </c>
      <c r="C17" s="25">
        <f>+'[1] ROW by Qtr and Type'!I97</f>
        <v>25811705</v>
      </c>
      <c r="D17" s="25">
        <f t="shared" si="0"/>
        <v>163536267</v>
      </c>
      <c r="E17" s="25">
        <f t="shared" si="3"/>
        <v>1402802591</v>
      </c>
      <c r="F17" s="28">
        <f t="shared" si="5"/>
        <v>0.84216525500120409</v>
      </c>
      <c r="G17" s="29">
        <f t="shared" si="5"/>
        <v>0.15783474499879591</v>
      </c>
      <c r="H17" s="28" t="s">
        <v>14</v>
      </c>
      <c r="I17" s="24">
        <v>2016</v>
      </c>
      <c r="J17" s="25">
        <f t="shared" si="1"/>
        <v>137724562</v>
      </c>
      <c r="K17" s="25">
        <f>+'[1] ROW Endemic Full'!I42</f>
        <v>23841393</v>
      </c>
      <c r="L17" s="25">
        <f t="shared" si="2"/>
        <v>161565955</v>
      </c>
      <c r="M17" s="25">
        <f t="shared" si="4"/>
        <v>1388040852</v>
      </c>
      <c r="N17" s="28">
        <f t="shared" si="6"/>
        <v>0.85243553940556349</v>
      </c>
      <c r="O17" s="29">
        <f t="shared" si="7"/>
        <v>0.14756446059443651</v>
      </c>
    </row>
    <row r="18" spans="1:15" x14ac:dyDescent="0.2">
      <c r="A18" s="24">
        <v>2017</v>
      </c>
      <c r="B18" s="25">
        <f>+'[1]Full SSA'!O51</f>
        <v>202908557</v>
      </c>
      <c r="C18" s="25">
        <f>+'[1] ROW by Qtr and Type'!J97</f>
        <v>50810329</v>
      </c>
      <c r="D18" s="25">
        <f t="shared" si="0"/>
        <v>253718886</v>
      </c>
      <c r="E18" s="25">
        <f t="shared" si="3"/>
        <v>1656521477</v>
      </c>
      <c r="F18" s="28">
        <f t="shared" si="5"/>
        <v>0.79973769473353273</v>
      </c>
      <c r="G18" s="29">
        <f t="shared" si="5"/>
        <v>0.20026230526646724</v>
      </c>
      <c r="H18" s="28"/>
      <c r="I18" s="24">
        <v>2017</v>
      </c>
      <c r="J18" s="25">
        <f t="shared" si="1"/>
        <v>202908557</v>
      </c>
      <c r="K18" s="25">
        <f>+'[1] ROW Endemic Full'!J42</f>
        <v>49798170</v>
      </c>
      <c r="L18" s="25">
        <f t="shared" si="2"/>
        <v>252706727</v>
      </c>
      <c r="M18" s="25">
        <f t="shared" si="4"/>
        <v>1640747579</v>
      </c>
      <c r="N18" s="28">
        <f t="shared" si="6"/>
        <v>0.80294086116670726</v>
      </c>
      <c r="O18" s="29">
        <f t="shared" si="7"/>
        <v>0.19705913883329271</v>
      </c>
    </row>
    <row r="19" spans="1:15" x14ac:dyDescent="0.2">
      <c r="A19" s="24">
        <v>2018</v>
      </c>
      <c r="B19" s="25">
        <f>+'[1]Full SSA'!P51</f>
        <v>172405858</v>
      </c>
      <c r="C19" s="25">
        <f>+'[1]Ex-Africa Del 2018'!B397+'[1]Ex-Africa Del 2018'!B794</f>
        <v>26184837</v>
      </c>
      <c r="D19" s="25">
        <f t="shared" si="0"/>
        <v>198590695</v>
      </c>
      <c r="E19" s="25">
        <f t="shared" si="3"/>
        <v>1855112172</v>
      </c>
      <c r="F19" s="28">
        <f>+B19/$D19</f>
        <v>0.86814670747791078</v>
      </c>
      <c r="G19" s="29">
        <f t="shared" si="5"/>
        <v>0.13185329252208922</v>
      </c>
      <c r="H19" s="28"/>
      <c r="I19" s="24">
        <v>2018</v>
      </c>
      <c r="J19" s="25">
        <f t="shared" si="1"/>
        <v>172405858</v>
      </c>
      <c r="K19" s="25">
        <f>+'[1] ROW Endemic Full'!K42</f>
        <v>24848979</v>
      </c>
      <c r="L19" s="25">
        <f t="shared" si="2"/>
        <v>197254837</v>
      </c>
      <c r="M19" s="25">
        <f t="shared" si="4"/>
        <v>1838002416</v>
      </c>
      <c r="N19" s="28">
        <f t="shared" si="6"/>
        <v>0.87402600930896313</v>
      </c>
      <c r="O19" s="29">
        <f t="shared" si="7"/>
        <v>0.1259739906910369</v>
      </c>
    </row>
    <row r="20" spans="1:15" x14ac:dyDescent="0.2">
      <c r="A20" s="24">
        <v>2019</v>
      </c>
      <c r="B20" s="25">
        <f>+'[1]Full SSA'!Q51</f>
        <v>212847696</v>
      </c>
      <c r="C20" s="25">
        <f>+'[1]Ex Africa Del 2019'!C397+'[1]Ex Africa Del 2019'!C794+'[1]Ex Africa Del 2019'!C1182</f>
        <v>41146281</v>
      </c>
      <c r="D20" s="25">
        <f t="shared" si="0"/>
        <v>253993977</v>
      </c>
      <c r="E20" s="25">
        <f t="shared" si="3"/>
        <v>2109106149</v>
      </c>
      <c r="F20" s="28">
        <f t="shared" si="5"/>
        <v>0.83800292634498175</v>
      </c>
      <c r="G20" s="29">
        <f t="shared" si="5"/>
        <v>0.1619970736550182</v>
      </c>
      <c r="H20" s="28"/>
      <c r="I20" s="24">
        <v>2019</v>
      </c>
      <c r="J20" s="25">
        <f>+'[1]SSA endemic'!C51</f>
        <v>212847696</v>
      </c>
      <c r="K20" s="25">
        <f>+'[1] ROW Endemic Full'!L42</f>
        <v>39846697</v>
      </c>
      <c r="L20" s="25">
        <f t="shared" si="2"/>
        <v>252694393</v>
      </c>
      <c r="M20" s="25">
        <f t="shared" si="4"/>
        <v>2090696809</v>
      </c>
      <c r="N20" s="28">
        <f t="shared" si="6"/>
        <v>0.84231269824811661</v>
      </c>
      <c r="O20" s="29">
        <f t="shared" si="7"/>
        <v>0.15768730175188336</v>
      </c>
    </row>
    <row r="21" spans="1:15" x14ac:dyDescent="0.2">
      <c r="A21" s="24">
        <v>2020</v>
      </c>
      <c r="B21" s="25">
        <f>+'[1]Full SSA'!R51</f>
        <v>209210311</v>
      </c>
      <c r="C21" s="25">
        <f>+'[1]Ex Africa del 2020'!B396+'[1]Ex Africa del 2020'!B793+'[1]Ex Africa del 2020'!B1190</f>
        <v>44090650</v>
      </c>
      <c r="D21" s="25">
        <f t="shared" si="0"/>
        <v>253300961</v>
      </c>
      <c r="E21" s="25">
        <f t="shared" si="3"/>
        <v>2362407110</v>
      </c>
      <c r="F21" s="28">
        <f t="shared" si="5"/>
        <v>0.82593571763038043</v>
      </c>
      <c r="G21" s="29">
        <f t="shared" si="5"/>
        <v>0.1740642823696196</v>
      </c>
      <c r="H21" s="28"/>
      <c r="I21" s="24">
        <v>2020</v>
      </c>
      <c r="J21" s="25">
        <f>+'[1]SSA endemic'!D51</f>
        <v>209210311</v>
      </c>
      <c r="K21" s="25">
        <f>+'[1] ROW Endemic Full'!M42</f>
        <v>43020953</v>
      </c>
      <c r="L21" s="25">
        <f t="shared" si="2"/>
        <v>252231264</v>
      </c>
      <c r="M21" s="25">
        <f t="shared" si="4"/>
        <v>2342928073</v>
      </c>
      <c r="N21" s="28">
        <f t="shared" si="6"/>
        <v>0.82943845930217441</v>
      </c>
      <c r="O21" s="29">
        <f t="shared" si="7"/>
        <v>0.17056154069782561</v>
      </c>
    </row>
    <row r="22" spans="1:15" x14ac:dyDescent="0.2">
      <c r="A22" s="24">
        <v>2021</v>
      </c>
      <c r="B22" s="25">
        <f>+'[1]Full SSA'!S51</f>
        <v>205582406</v>
      </c>
      <c r="C22" s="25">
        <f>+'[1]Ex Africa 2021'!B1286</f>
        <v>14140924</v>
      </c>
      <c r="D22" s="25">
        <f t="shared" si="0"/>
        <v>219723330</v>
      </c>
      <c r="E22" s="25">
        <f t="shared" si="3"/>
        <v>2582130440</v>
      </c>
      <c r="F22" s="28">
        <f t="shared" si="5"/>
        <v>0.93564213686366393</v>
      </c>
      <c r="G22" s="29">
        <f t="shared" si="5"/>
        <v>6.4357863136336041E-2</v>
      </c>
      <c r="H22" s="28"/>
      <c r="I22" s="24">
        <v>2021</v>
      </c>
      <c r="J22" s="25">
        <f>+'[1]SSA endemic'!E51</f>
        <v>205577406</v>
      </c>
      <c r="K22" s="25">
        <f>+'[1] ROW Endemic Full'!N42</f>
        <v>13349048</v>
      </c>
      <c r="L22" s="25">
        <f t="shared" si="2"/>
        <v>218926454</v>
      </c>
      <c r="M22" s="25">
        <f t="shared" si="4"/>
        <v>2561854527</v>
      </c>
      <c r="N22" s="28">
        <f t="shared" si="6"/>
        <v>0.93902496589105677</v>
      </c>
      <c r="O22" s="29">
        <f t="shared" si="7"/>
        <v>6.0975034108943268E-2</v>
      </c>
    </row>
    <row r="23" spans="1:15" x14ac:dyDescent="0.2">
      <c r="A23" s="24">
        <v>2022</v>
      </c>
      <c r="B23" s="25">
        <f>+'[1]Full SSA'!T51</f>
        <v>259459521</v>
      </c>
      <c r="C23" s="25">
        <f>+'[1]Ex Africa 2022'!B1287</f>
        <v>23264300</v>
      </c>
      <c r="D23" s="25">
        <f t="shared" si="0"/>
        <v>282723821</v>
      </c>
      <c r="E23" s="25">
        <f t="shared" si="3"/>
        <v>2864854261</v>
      </c>
      <c r="F23" s="28">
        <f t="shared" si="5"/>
        <v>0.91771368992639646</v>
      </c>
      <c r="G23" s="29">
        <f>+C23/$D23</f>
        <v>8.2286310073603597E-2</v>
      </c>
      <c r="H23" s="28"/>
      <c r="I23" s="24">
        <v>2022</v>
      </c>
      <c r="J23" s="25">
        <f>+'[1]SSA endemic'!F51</f>
        <v>259449521</v>
      </c>
      <c r="K23" s="25">
        <f>+'[1] ROW Endemic Full'!O42</f>
        <v>21903605</v>
      </c>
      <c r="L23" s="25">
        <f t="shared" si="2"/>
        <v>281353126</v>
      </c>
      <c r="M23" s="25">
        <f t="shared" si="4"/>
        <v>2843207653</v>
      </c>
      <c r="N23" s="28">
        <f t="shared" si="6"/>
        <v>0.92214906117659412</v>
      </c>
      <c r="O23" s="29">
        <f t="shared" si="7"/>
        <v>7.7850938823405852E-2</v>
      </c>
    </row>
    <row r="24" spans="1:15" x14ac:dyDescent="0.2">
      <c r="A24" s="24">
        <v>2023</v>
      </c>
      <c r="B24" s="25">
        <f>+'[1]Full SSA'!U51</f>
        <v>195375167</v>
      </c>
      <c r="C24" s="25">
        <f>+'[1]Ex-Africa 2023'!B1286</f>
        <v>31548679</v>
      </c>
      <c r="D24" s="25">
        <f t="shared" ref="D24:D26" si="8">SUM(B24:C24)</f>
        <v>226923846</v>
      </c>
      <c r="E24" s="25">
        <f t="shared" si="3"/>
        <v>3091778107</v>
      </c>
      <c r="F24" s="28">
        <f t="shared" si="5"/>
        <v>0.86097239423661098</v>
      </c>
      <c r="G24" s="29">
        <f>+C24/$D24</f>
        <v>0.13902760576338902</v>
      </c>
      <c r="H24" s="28"/>
      <c r="I24" s="24">
        <v>2023</v>
      </c>
      <c r="J24" s="25">
        <f>+'[1]SSA endemic'!G51</f>
        <v>195375167</v>
      </c>
      <c r="K24" s="25">
        <f>+'[1] ROW Endemic Full'!P42</f>
        <v>30324755</v>
      </c>
      <c r="L24" s="25">
        <f t="shared" ref="L24:L26" si="9">SUM(J24:K24)</f>
        <v>225699922</v>
      </c>
      <c r="M24" s="25">
        <f t="shared" si="4"/>
        <v>3068907575</v>
      </c>
      <c r="N24" s="28">
        <f t="shared" si="6"/>
        <v>0.86564126947283571</v>
      </c>
      <c r="O24" s="29">
        <f t="shared" si="7"/>
        <v>0.13435873052716429</v>
      </c>
    </row>
    <row r="25" spans="1:15" x14ac:dyDescent="0.2">
      <c r="A25" s="24">
        <v>2024</v>
      </c>
      <c r="B25" s="25">
        <f>+'[1]Full SSA'!Z51</f>
        <v>167525359</v>
      </c>
      <c r="C25" s="25">
        <f>+'[1]Ex-Africa 2024'!B1386</f>
        <v>17859464</v>
      </c>
      <c r="D25" s="25">
        <f t="shared" si="8"/>
        <v>185384823</v>
      </c>
      <c r="E25" s="25">
        <f t="shared" si="3"/>
        <v>3277162930</v>
      </c>
      <c r="F25" s="28">
        <f t="shared" si="5"/>
        <v>0.90366275021337639</v>
      </c>
      <c r="G25" s="29">
        <f>+C25/$D25</f>
        <v>9.6337249786623586E-2</v>
      </c>
      <c r="H25" s="28"/>
      <c r="I25" s="24">
        <v>2024</v>
      </c>
      <c r="J25" s="25">
        <f>+'[1]SSA endemic'!L51</f>
        <v>167518790</v>
      </c>
      <c r="K25" s="25">
        <f>+'[1] ROW Endemic Full'!Q42</f>
        <v>16862773</v>
      </c>
      <c r="L25" s="25">
        <f t="shared" si="9"/>
        <v>184381563</v>
      </c>
      <c r="M25" s="25">
        <f t="shared" si="4"/>
        <v>3253289138</v>
      </c>
      <c r="N25" s="28">
        <f t="shared" si="6"/>
        <v>0.90854414765970937</v>
      </c>
      <c r="O25" s="29">
        <f t="shared" si="7"/>
        <v>9.1455852340290661E-2</v>
      </c>
    </row>
    <row r="26" spans="1:15" x14ac:dyDescent="0.2">
      <c r="A26" s="24" t="s">
        <v>16</v>
      </c>
      <c r="B26" s="25">
        <f>+[1]Totals!EG93</f>
        <v>118793055</v>
      </c>
      <c r="C26" s="25">
        <f>+'[1]Ex-Africa 2025'!B1287</f>
        <v>5607160</v>
      </c>
      <c r="D26" s="25">
        <f t="shared" si="8"/>
        <v>124400215</v>
      </c>
      <c r="E26" s="25">
        <f t="shared" si="3"/>
        <v>3401563145</v>
      </c>
      <c r="F26" s="28">
        <f t="shared" ref="F26:F27" si="10">+B26/$D26</f>
        <v>0.95492644445992314</v>
      </c>
      <c r="G26" s="29">
        <f>+C26/$D26</f>
        <v>4.5073555540076839E-2</v>
      </c>
      <c r="H26" s="28"/>
      <c r="I26" s="24" t="s">
        <v>16</v>
      </c>
      <c r="J26" s="25">
        <f>+'[1]SSA endemic'!Q51</f>
        <v>118793055</v>
      </c>
      <c r="K26" s="25">
        <f>+'[1] ROW Endemic Full'!R42</f>
        <v>4775835</v>
      </c>
      <c r="L26" s="25">
        <f t="shared" si="9"/>
        <v>123568890</v>
      </c>
      <c r="M26" s="25">
        <f t="shared" si="4"/>
        <v>3376858028</v>
      </c>
      <c r="N26" s="28">
        <f t="shared" si="6"/>
        <v>0.96135083029393564</v>
      </c>
      <c r="O26" s="29">
        <f t="shared" si="7"/>
        <v>3.8649169706064364E-2</v>
      </c>
    </row>
    <row r="27" spans="1:15" s="35" customFormat="1" ht="13.5" thickBot="1" x14ac:dyDescent="0.25">
      <c r="A27" s="30" t="s">
        <v>9</v>
      </c>
      <c r="B27" s="31">
        <f>SUM(B5:B26)</f>
        <v>2957215062</v>
      </c>
      <c r="C27" s="31">
        <f>SUM(C5:C26)</f>
        <v>444348083</v>
      </c>
      <c r="D27" s="31">
        <f>SUM(D5:D26)</f>
        <v>3401563145</v>
      </c>
      <c r="E27" s="31"/>
      <c r="F27" s="32">
        <f t="shared" si="10"/>
        <v>0.86936944455870158</v>
      </c>
      <c r="G27" s="33">
        <f>+C27/$D27</f>
        <v>0.13063055544129845</v>
      </c>
      <c r="H27" s="34"/>
      <c r="I27" s="30" t="s">
        <v>9</v>
      </c>
      <c r="J27" s="31">
        <f>SUM(J5:J26)</f>
        <v>2957193493</v>
      </c>
      <c r="K27" s="31">
        <f>SUM(K5:K26)</f>
        <v>419664535</v>
      </c>
      <c r="L27" s="31">
        <f>SUM(L5:L26)</f>
        <v>3376858028</v>
      </c>
      <c r="M27" s="31"/>
      <c r="N27" s="32">
        <f>+J27/L27</f>
        <v>0.87572337020974689</v>
      </c>
      <c r="O27" s="33">
        <f>+K27/L27</f>
        <v>0.12427662979025306</v>
      </c>
    </row>
    <row r="54" spans="2:14" x14ac:dyDescent="0.2">
      <c r="F54" s="1"/>
      <c r="G54" s="1"/>
      <c r="H54" s="1"/>
      <c r="I54" s="26"/>
      <c r="J54" s="26"/>
      <c r="M54" s="26"/>
      <c r="N54" s="26"/>
    </row>
    <row r="55" spans="2:14" x14ac:dyDescent="0.2">
      <c r="I55" s="26"/>
      <c r="J55" s="26"/>
      <c r="M55" s="26"/>
      <c r="N55" s="26"/>
    </row>
    <row r="56" spans="2:14" x14ac:dyDescent="0.2">
      <c r="I56" s="26"/>
      <c r="J56" s="26"/>
      <c r="M56" s="26"/>
      <c r="N56" s="26"/>
    </row>
    <row r="57" spans="2:14" x14ac:dyDescent="0.2">
      <c r="B57" s="26"/>
      <c r="I57" s="26"/>
      <c r="J57" s="26"/>
      <c r="M57" s="26"/>
      <c r="N57" s="26"/>
    </row>
    <row r="58" spans="2:14" x14ac:dyDescent="0.2">
      <c r="B58" s="26"/>
      <c r="I58" s="26"/>
      <c r="J58" s="26"/>
      <c r="M58" s="26"/>
      <c r="N58" s="26"/>
    </row>
    <row r="59" spans="2:14" x14ac:dyDescent="0.2">
      <c r="B59" s="26"/>
      <c r="I59" s="26"/>
      <c r="J59" s="26"/>
      <c r="M59" s="26"/>
      <c r="N59" s="26"/>
    </row>
    <row r="60" spans="2:14" x14ac:dyDescent="0.2">
      <c r="B60" s="26"/>
      <c r="I60" s="26"/>
      <c r="J60" s="26"/>
      <c r="M60" s="26"/>
      <c r="N60" s="26"/>
    </row>
  </sheetData>
  <pageMargins left="0.7" right="0.7" top="0.75" bottom="0.7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P65"/>
  <sheetViews>
    <sheetView workbookViewId="0">
      <selection activeCell="L13" sqref="L13"/>
    </sheetView>
  </sheetViews>
  <sheetFormatPr defaultRowHeight="15" x14ac:dyDescent="0.25"/>
  <cols>
    <col min="1" max="1" width="15.28515625" style="35" customWidth="1"/>
    <col min="2" max="2" width="16.42578125" style="44" customWidth="1"/>
    <col min="3" max="3" width="12.85546875" style="83" customWidth="1"/>
    <col min="4" max="4" width="14" style="83" customWidth="1"/>
    <col min="5" max="5" width="10.140625" style="83" customWidth="1"/>
    <col min="6" max="6" width="13.7109375" style="83" customWidth="1"/>
    <col min="7" max="7" width="10.7109375" style="83" customWidth="1"/>
    <col min="8" max="8" width="13.7109375" customWidth="1"/>
    <col min="9" max="9" width="3.5703125" customWidth="1"/>
    <col min="10" max="10" width="15.5703125" style="83" customWidth="1"/>
    <col min="11" max="11" width="12.140625" style="83" customWidth="1"/>
    <col min="12" max="12" width="10.5703125" style="83" customWidth="1"/>
    <col min="13" max="13" width="11.28515625" style="83" customWidth="1"/>
    <col min="14" max="14" width="10.7109375" style="83" customWidth="1"/>
    <col min="15" max="15" width="10.28515625" customWidth="1"/>
    <col min="16" max="16" width="10" style="83" customWidth="1"/>
    <col min="17" max="17" width="12.28515625" style="83" customWidth="1"/>
    <col min="18" max="20" width="8.85546875" style="83" customWidth="1"/>
    <col min="22" max="38" width="8.85546875" style="83" customWidth="1"/>
    <col min="40" max="44" width="8.85546875" style="83" customWidth="1"/>
    <col min="46" max="50" width="8.85546875" style="83" customWidth="1"/>
    <col min="52" max="62" width="8.85546875" style="83" customWidth="1"/>
    <col min="64" max="68" width="8.85546875" style="83" customWidth="1"/>
  </cols>
  <sheetData>
    <row r="1" spans="1:17" s="1" customFormat="1" ht="18.75" thickBot="1" x14ac:dyDescent="0.3">
      <c r="A1" s="36" t="s">
        <v>17</v>
      </c>
      <c r="C1" s="14"/>
      <c r="D1" s="14"/>
      <c r="E1" s="14"/>
      <c r="F1" s="14"/>
      <c r="G1" s="14"/>
      <c r="H1" s="14"/>
      <c r="I1" s="14"/>
      <c r="J1" s="13"/>
      <c r="K1" s="14"/>
      <c r="L1" s="14"/>
      <c r="M1" s="14"/>
      <c r="N1" s="13"/>
      <c r="Q1" s="26"/>
    </row>
    <row r="2" spans="1:17" s="1" customFormat="1" ht="15.75" x14ac:dyDescent="0.25">
      <c r="A2" s="37" t="s">
        <v>5</v>
      </c>
      <c r="B2" s="217" t="s">
        <v>18</v>
      </c>
      <c r="C2" s="217"/>
      <c r="D2" s="217" t="s">
        <v>19</v>
      </c>
      <c r="E2" s="217"/>
      <c r="F2" s="217" t="s">
        <v>20</v>
      </c>
      <c r="G2" s="217"/>
      <c r="H2" s="38" t="s">
        <v>9</v>
      </c>
      <c r="I2" s="39"/>
      <c r="K2" s="220"/>
      <c r="L2" s="220"/>
      <c r="M2" s="220"/>
      <c r="N2" s="220"/>
      <c r="O2" s="220"/>
      <c r="P2" s="220"/>
      <c r="Q2" s="26"/>
    </row>
    <row r="3" spans="1:17" s="44" customFormat="1" x14ac:dyDescent="0.25">
      <c r="A3" s="40" t="s">
        <v>6</v>
      </c>
      <c r="B3" s="41" t="s">
        <v>21</v>
      </c>
      <c r="C3" s="42" t="s">
        <v>22</v>
      </c>
      <c r="D3" s="41" t="s">
        <v>21</v>
      </c>
      <c r="E3" s="42" t="s">
        <v>22</v>
      </c>
      <c r="F3" s="41" t="s">
        <v>21</v>
      </c>
      <c r="G3" s="42" t="s">
        <v>22</v>
      </c>
      <c r="H3" s="43" t="s">
        <v>21</v>
      </c>
      <c r="J3" s="45"/>
      <c r="K3" s="46"/>
    </row>
    <row r="4" spans="1:17" s="1" customFormat="1" ht="12.75" x14ac:dyDescent="0.2">
      <c r="A4" s="24">
        <v>2004</v>
      </c>
      <c r="B4" s="47">
        <f>+'[1]Global '!D5</f>
        <v>5617184</v>
      </c>
      <c r="C4" s="48">
        <f>+B4/H4</f>
        <v>1</v>
      </c>
      <c r="D4" s="49"/>
      <c r="E4" s="50"/>
      <c r="F4" s="49"/>
      <c r="G4" s="50"/>
      <c r="H4" s="51">
        <f>+B4+D4+F4</f>
        <v>5617184</v>
      </c>
      <c r="I4" s="25"/>
      <c r="J4" s="44"/>
      <c r="K4" s="26"/>
      <c r="L4" s="25"/>
      <c r="M4" s="28"/>
      <c r="N4" s="28"/>
      <c r="O4" s="26"/>
      <c r="Q4" s="26"/>
    </row>
    <row r="5" spans="1:17" s="1" customFormat="1" ht="12.75" x14ac:dyDescent="0.2">
      <c r="A5" s="24">
        <v>2005</v>
      </c>
      <c r="B5" s="52">
        <f>+'[1]Global '!D6</f>
        <v>16944713</v>
      </c>
      <c r="C5" s="48">
        <f t="shared" ref="C5:C21" si="0">+B5/H5</f>
        <v>1</v>
      </c>
      <c r="D5" s="53"/>
      <c r="E5" s="54"/>
      <c r="F5" s="53"/>
      <c r="G5" s="54"/>
      <c r="H5" s="55">
        <f t="shared" ref="H5:H25" si="1">+B5+D5+F5</f>
        <v>16944713</v>
      </c>
      <c r="I5" s="25"/>
      <c r="J5" s="44"/>
      <c r="K5" s="26"/>
      <c r="L5" s="25"/>
      <c r="M5" s="28"/>
      <c r="N5" s="28"/>
      <c r="O5" s="26"/>
      <c r="Q5" s="26"/>
    </row>
    <row r="6" spans="1:17" s="1" customFormat="1" ht="12.75" x14ac:dyDescent="0.2">
      <c r="A6" s="24">
        <v>2006</v>
      </c>
      <c r="B6" s="52">
        <f>+'[1]Global '!D7</f>
        <v>46842964</v>
      </c>
      <c r="C6" s="48">
        <f t="shared" si="0"/>
        <v>1</v>
      </c>
      <c r="D6" s="53"/>
      <c r="E6" s="54"/>
      <c r="F6" s="53"/>
      <c r="G6" s="54"/>
      <c r="H6" s="55">
        <f t="shared" si="1"/>
        <v>46842964</v>
      </c>
      <c r="I6" s="25"/>
      <c r="J6" s="44"/>
      <c r="K6" s="26"/>
      <c r="L6" s="25"/>
      <c r="M6" s="28"/>
      <c r="N6" s="28"/>
      <c r="O6" s="26"/>
      <c r="Q6" s="26"/>
    </row>
    <row r="7" spans="1:17" s="1" customFormat="1" ht="12.75" x14ac:dyDescent="0.2">
      <c r="A7" s="24">
        <v>2007</v>
      </c>
      <c r="B7" s="52">
        <f>+'[1]Global '!D8</f>
        <v>43805000</v>
      </c>
      <c r="C7" s="48">
        <f t="shared" si="0"/>
        <v>1</v>
      </c>
      <c r="D7" s="53"/>
      <c r="E7" s="54"/>
      <c r="F7" s="53"/>
      <c r="G7" s="54"/>
      <c r="H7" s="55">
        <f t="shared" si="1"/>
        <v>43805000</v>
      </c>
      <c r="I7" s="25"/>
      <c r="J7" s="44"/>
      <c r="K7" s="26"/>
      <c r="L7" s="25"/>
      <c r="M7" s="28"/>
      <c r="N7" s="28"/>
      <c r="O7" s="26"/>
      <c r="Q7" s="26"/>
    </row>
    <row r="8" spans="1:17" s="1" customFormat="1" ht="12.75" x14ac:dyDescent="0.2">
      <c r="A8" s="24">
        <v>2008</v>
      </c>
      <c r="B8" s="52">
        <f>+'[1]Global '!D9</f>
        <v>60151197</v>
      </c>
      <c r="C8" s="48">
        <f t="shared" si="0"/>
        <v>1</v>
      </c>
      <c r="D8" s="53"/>
      <c r="E8" s="54"/>
      <c r="F8" s="53"/>
      <c r="G8" s="54"/>
      <c r="H8" s="55">
        <f t="shared" si="1"/>
        <v>60151197</v>
      </c>
      <c r="I8" s="25"/>
      <c r="J8" s="44"/>
      <c r="K8" s="26"/>
      <c r="L8" s="25"/>
      <c r="M8" s="25"/>
      <c r="N8" s="28"/>
      <c r="O8" s="26"/>
      <c r="Q8" s="26"/>
    </row>
    <row r="9" spans="1:17" s="1" customFormat="1" ht="12.75" x14ac:dyDescent="0.2">
      <c r="A9" s="24">
        <v>2009</v>
      </c>
      <c r="B9" s="52">
        <f>+'[1]Global '!D10</f>
        <v>101703454</v>
      </c>
      <c r="C9" s="48">
        <f t="shared" si="0"/>
        <v>1</v>
      </c>
      <c r="D9" s="53"/>
      <c r="E9" s="54"/>
      <c r="F9" s="53"/>
      <c r="G9" s="54"/>
      <c r="H9" s="55">
        <f t="shared" si="1"/>
        <v>101703454</v>
      </c>
      <c r="I9" s="25"/>
      <c r="J9" s="44"/>
      <c r="K9" s="25"/>
      <c r="L9" s="28"/>
      <c r="M9" s="25"/>
      <c r="N9" s="28"/>
      <c r="O9" s="26"/>
      <c r="Q9" s="26"/>
    </row>
    <row r="10" spans="1:17" s="1" customFormat="1" ht="12.75" x14ac:dyDescent="0.2">
      <c r="A10" s="24">
        <v>2010</v>
      </c>
      <c r="B10" s="52">
        <f>+'[1]Global '!D11</f>
        <v>165682978</v>
      </c>
      <c r="C10" s="48">
        <f t="shared" si="0"/>
        <v>1</v>
      </c>
      <c r="D10" s="53"/>
      <c r="E10" s="54"/>
      <c r="F10" s="53"/>
      <c r="G10" s="54"/>
      <c r="H10" s="55">
        <f t="shared" si="1"/>
        <v>165682978</v>
      </c>
      <c r="I10" s="25"/>
      <c r="J10" s="44"/>
      <c r="K10" s="25"/>
      <c r="L10" s="28"/>
      <c r="M10" s="25"/>
      <c r="N10" s="28"/>
      <c r="O10" s="26"/>
      <c r="Q10" s="26"/>
    </row>
    <row r="11" spans="1:17" s="1" customFormat="1" ht="12.75" x14ac:dyDescent="0.2">
      <c r="A11" s="24">
        <v>2011</v>
      </c>
      <c r="B11" s="52">
        <f>+'[1]Global '!D12</f>
        <v>126681498</v>
      </c>
      <c r="C11" s="48">
        <f t="shared" si="0"/>
        <v>1</v>
      </c>
      <c r="D11" s="53"/>
      <c r="E11" s="54"/>
      <c r="F11" s="53"/>
      <c r="G11" s="54"/>
      <c r="H11" s="55">
        <f t="shared" si="1"/>
        <v>126681498</v>
      </c>
      <c r="I11" s="25"/>
      <c r="J11" s="44"/>
      <c r="K11" s="25"/>
      <c r="L11" s="28"/>
      <c r="M11" s="25"/>
      <c r="N11" s="28"/>
      <c r="O11" s="26"/>
      <c r="Q11" s="26"/>
    </row>
    <row r="12" spans="1:17" s="1" customFormat="1" ht="12.75" x14ac:dyDescent="0.2">
      <c r="A12" s="24">
        <v>2012</v>
      </c>
      <c r="B12" s="52">
        <f>+'[1]Global '!D13</f>
        <v>88454279</v>
      </c>
      <c r="C12" s="48">
        <f t="shared" si="0"/>
        <v>1</v>
      </c>
      <c r="D12" s="53"/>
      <c r="E12" s="54"/>
      <c r="F12" s="53"/>
      <c r="G12" s="54"/>
      <c r="H12" s="55">
        <f t="shared" si="1"/>
        <v>88454279</v>
      </c>
      <c r="I12" s="25"/>
      <c r="J12" s="44"/>
      <c r="K12" s="25"/>
      <c r="L12" s="28"/>
      <c r="M12" s="25"/>
      <c r="N12" s="28"/>
      <c r="O12" s="26"/>
      <c r="Q12" s="26"/>
    </row>
    <row r="13" spans="1:17" s="1" customFormat="1" ht="12.75" x14ac:dyDescent="0.2">
      <c r="A13" s="24">
        <v>2013</v>
      </c>
      <c r="B13" s="52">
        <f>+'[1]Global '!D14</f>
        <v>165244376</v>
      </c>
      <c r="C13" s="48">
        <f t="shared" si="0"/>
        <v>1</v>
      </c>
      <c r="D13" s="53"/>
      <c r="E13" s="54"/>
      <c r="F13" s="53"/>
      <c r="G13" s="54"/>
      <c r="H13" s="55">
        <f t="shared" si="1"/>
        <v>165244376</v>
      </c>
      <c r="I13" s="25"/>
      <c r="J13" s="44"/>
      <c r="K13" s="25"/>
      <c r="L13" s="28"/>
      <c r="M13" s="25"/>
      <c r="N13" s="28"/>
      <c r="O13" s="26"/>
      <c r="Q13" s="26"/>
    </row>
    <row r="14" spans="1:17" s="1" customFormat="1" ht="12.75" x14ac:dyDescent="0.2">
      <c r="A14" s="24">
        <v>2014</v>
      </c>
      <c r="B14" s="52">
        <f>+'[1]Global '!D15</f>
        <v>211357131</v>
      </c>
      <c r="C14" s="48">
        <f t="shared" si="0"/>
        <v>1</v>
      </c>
      <c r="D14" s="53"/>
      <c r="E14" s="54"/>
      <c r="F14" s="53"/>
      <c r="G14" s="54"/>
      <c r="H14" s="55">
        <f t="shared" si="1"/>
        <v>211357131</v>
      </c>
      <c r="I14" s="25"/>
      <c r="J14" s="44"/>
      <c r="K14" s="25"/>
      <c r="L14" s="28"/>
      <c r="M14" s="25"/>
      <c r="N14" s="28"/>
      <c r="O14" s="26"/>
      <c r="Q14" s="26"/>
    </row>
    <row r="15" spans="1:17" s="1" customFormat="1" ht="12.75" x14ac:dyDescent="0.2">
      <c r="A15" s="24">
        <v>2015</v>
      </c>
      <c r="B15" s="52">
        <f>+'[1]Global '!D16</f>
        <v>206781550</v>
      </c>
      <c r="C15" s="48">
        <f t="shared" si="0"/>
        <v>1</v>
      </c>
      <c r="D15" s="53"/>
      <c r="E15" s="54"/>
      <c r="F15" s="53"/>
      <c r="G15" s="54"/>
      <c r="H15" s="55">
        <f t="shared" si="1"/>
        <v>206781550</v>
      </c>
      <c r="I15" s="25"/>
      <c r="J15" s="44"/>
      <c r="K15" s="25"/>
      <c r="L15" s="28"/>
      <c r="M15" s="25"/>
      <c r="N15" s="28"/>
      <c r="O15" s="26"/>
      <c r="Q15" s="26"/>
    </row>
    <row r="16" spans="1:17" s="1" customFormat="1" ht="12.75" x14ac:dyDescent="0.2">
      <c r="A16" s="24">
        <v>2016</v>
      </c>
      <c r="B16" s="52">
        <f>+'[1]Global '!D17</f>
        <v>163536267</v>
      </c>
      <c r="C16" s="48">
        <f t="shared" si="0"/>
        <v>1</v>
      </c>
      <c r="D16" s="53"/>
      <c r="E16" s="54"/>
      <c r="F16" s="53"/>
      <c r="G16" s="54"/>
      <c r="H16" s="55">
        <f t="shared" si="1"/>
        <v>163536267</v>
      </c>
      <c r="I16" s="25"/>
      <c r="J16" s="44"/>
      <c r="K16" s="25"/>
      <c r="L16" s="28"/>
      <c r="M16" s="25"/>
      <c r="N16" s="28"/>
      <c r="O16" s="26"/>
      <c r="Q16" s="26"/>
    </row>
    <row r="17" spans="1:17" s="1" customFormat="1" ht="12.75" x14ac:dyDescent="0.2">
      <c r="A17" s="24">
        <v>2017</v>
      </c>
      <c r="B17" s="52">
        <f>+'[1]Global '!D18</f>
        <v>253718886</v>
      </c>
      <c r="C17" s="48">
        <f>+B17/H17</f>
        <v>1</v>
      </c>
      <c r="D17" s="53"/>
      <c r="E17" s="54"/>
      <c r="F17" s="53"/>
      <c r="G17" s="54"/>
      <c r="H17" s="55">
        <f t="shared" si="1"/>
        <v>253718886</v>
      </c>
      <c r="I17" s="25"/>
      <c r="J17" s="44"/>
      <c r="K17" s="25"/>
      <c r="L17" s="28"/>
      <c r="M17" s="25"/>
      <c r="N17" s="28"/>
      <c r="O17" s="26"/>
      <c r="Q17" s="26"/>
    </row>
    <row r="18" spans="1:17" s="1" customFormat="1" ht="12.75" x14ac:dyDescent="0.2">
      <c r="A18" s="24">
        <v>2018</v>
      </c>
      <c r="B18" s="52">
        <f>+[1]Totals!E163</f>
        <v>193481156</v>
      </c>
      <c r="C18" s="48">
        <f>+B18/H18</f>
        <v>0.97427100499346153</v>
      </c>
      <c r="D18" s="52">
        <f>+[1]Totals!F163</f>
        <v>5109539</v>
      </c>
      <c r="E18" s="56">
        <f t="shared" ref="E18:E25" si="2">+D18/H18</f>
        <v>2.5728995006538448E-2</v>
      </c>
      <c r="F18" s="53">
        <v>0</v>
      </c>
      <c r="G18" s="56">
        <f>+F18/H18</f>
        <v>0</v>
      </c>
      <c r="H18" s="55">
        <f t="shared" si="1"/>
        <v>198590695</v>
      </c>
      <c r="I18" s="25"/>
      <c r="J18" s="44"/>
      <c r="K18" s="25"/>
      <c r="L18" s="28"/>
      <c r="M18" s="25"/>
      <c r="N18" s="28"/>
      <c r="O18" s="26"/>
      <c r="Q18" s="26"/>
    </row>
    <row r="19" spans="1:17" s="1" customFormat="1" ht="12.75" x14ac:dyDescent="0.2">
      <c r="A19" s="24">
        <v>2019</v>
      </c>
      <c r="B19" s="52">
        <f>+[1]Totals!I163</f>
        <v>231770760</v>
      </c>
      <c r="C19" s="48">
        <f t="shared" si="0"/>
        <v>0.91250494494993473</v>
      </c>
      <c r="D19" s="52">
        <f>+[1]Totals!J163</f>
        <v>18078117</v>
      </c>
      <c r="E19" s="56">
        <f t="shared" si="2"/>
        <v>7.1175376729504108E-2</v>
      </c>
      <c r="F19" s="52">
        <f t="shared" ref="F19:F25" si="3">+F48+O48</f>
        <v>4145100</v>
      </c>
      <c r="G19" s="56">
        <f t="shared" ref="G19:G25" si="4">+F19/H19</f>
        <v>1.631967832056112E-2</v>
      </c>
      <c r="H19" s="55">
        <f t="shared" si="1"/>
        <v>253993977</v>
      </c>
      <c r="I19" s="25"/>
      <c r="J19" s="44"/>
      <c r="K19" s="25"/>
      <c r="L19" s="28"/>
      <c r="M19" s="25"/>
      <c r="N19" s="28"/>
      <c r="O19" s="25"/>
      <c r="P19" s="28"/>
      <c r="Q19" s="26"/>
    </row>
    <row r="20" spans="1:17" s="1" customFormat="1" ht="12.75" x14ac:dyDescent="0.2">
      <c r="A20" s="24">
        <v>2020</v>
      </c>
      <c r="B20" s="52">
        <f>+[1]Totals!M163</f>
        <v>196371847</v>
      </c>
      <c r="C20" s="48">
        <f t="shared" si="0"/>
        <v>0.77525109350058885</v>
      </c>
      <c r="D20" s="52">
        <f>+[1]Totals!N163</f>
        <v>44916713</v>
      </c>
      <c r="E20" s="56">
        <f t="shared" si="2"/>
        <v>0.17732547410272162</v>
      </c>
      <c r="F20" s="52">
        <f t="shared" si="3"/>
        <v>12012401</v>
      </c>
      <c r="G20" s="56">
        <f t="shared" si="4"/>
        <v>4.7423432396689565E-2</v>
      </c>
      <c r="H20" s="55">
        <f t="shared" si="1"/>
        <v>253300961</v>
      </c>
      <c r="I20" s="25"/>
      <c r="J20" s="44"/>
      <c r="K20" s="25"/>
      <c r="L20" s="28"/>
      <c r="M20" s="25"/>
      <c r="N20" s="28"/>
      <c r="O20" s="25"/>
      <c r="P20" s="28"/>
      <c r="Q20" s="26"/>
    </row>
    <row r="21" spans="1:17" s="1" customFormat="1" ht="12.75" x14ac:dyDescent="0.2">
      <c r="A21" s="24">
        <v>2021</v>
      </c>
      <c r="B21" s="52">
        <f>+[1]Totals!V163</f>
        <v>104135277</v>
      </c>
      <c r="C21" s="48">
        <f t="shared" si="0"/>
        <v>0.47393818853919611</v>
      </c>
      <c r="D21" s="52">
        <f>+[1]Totals!AB163</f>
        <v>96768722</v>
      </c>
      <c r="E21" s="56">
        <f t="shared" si="2"/>
        <v>0.44041168500404576</v>
      </c>
      <c r="F21" s="52">
        <f t="shared" si="3"/>
        <v>18819331</v>
      </c>
      <c r="G21" s="56">
        <f t="shared" si="4"/>
        <v>8.5650126456758138E-2</v>
      </c>
      <c r="H21" s="55">
        <f t="shared" si="1"/>
        <v>219723330</v>
      </c>
      <c r="I21" s="25"/>
      <c r="J21" s="44"/>
      <c r="K21" s="25"/>
      <c r="L21" s="28"/>
      <c r="M21" s="25"/>
      <c r="N21" s="28"/>
      <c r="O21" s="25"/>
      <c r="P21" s="28"/>
      <c r="Q21" s="26"/>
    </row>
    <row r="22" spans="1:17" s="1" customFormat="1" ht="12.75" x14ac:dyDescent="0.2">
      <c r="A22" s="24">
        <v>2022</v>
      </c>
      <c r="B22" s="52">
        <f>+[1]Totals!AT163</f>
        <v>128614323</v>
      </c>
      <c r="C22" s="48">
        <f>+B22/H22</f>
        <v>0.45491151946478536</v>
      </c>
      <c r="D22" s="52">
        <f>+[1]Totals!AZ163</f>
        <v>132725464</v>
      </c>
      <c r="E22" s="56">
        <f t="shared" si="2"/>
        <v>0.46945271017683365</v>
      </c>
      <c r="F22" s="52">
        <f t="shared" si="3"/>
        <v>21384034</v>
      </c>
      <c r="G22" s="56">
        <f t="shared" si="4"/>
        <v>7.5635770358380941E-2</v>
      </c>
      <c r="H22" s="55">
        <f t="shared" si="1"/>
        <v>282723821</v>
      </c>
      <c r="I22" s="25"/>
      <c r="J22" s="44"/>
      <c r="K22" s="25"/>
      <c r="L22" s="28"/>
      <c r="M22" s="25"/>
      <c r="N22" s="28"/>
      <c r="O22" s="25"/>
      <c r="P22" s="28"/>
      <c r="Q22" s="26"/>
    </row>
    <row r="23" spans="1:17" s="1" customFormat="1" ht="12.75" x14ac:dyDescent="0.2">
      <c r="A23" s="24">
        <v>2023</v>
      </c>
      <c r="B23" s="52">
        <f>+[1]Totals!BS163</f>
        <v>73167959</v>
      </c>
      <c r="C23" s="48">
        <f t="shared" ref="C23:C25" si="5">+B23/H23</f>
        <v>0.32243398078137631</v>
      </c>
      <c r="D23" s="52">
        <f>+[1]Totals!BY163</f>
        <v>113740228</v>
      </c>
      <c r="E23" s="56">
        <f t="shared" si="2"/>
        <v>0.50122642465701905</v>
      </c>
      <c r="F23" s="52">
        <f t="shared" si="3"/>
        <v>40015659</v>
      </c>
      <c r="G23" s="56">
        <f t="shared" si="4"/>
        <v>0.17633959456160461</v>
      </c>
      <c r="H23" s="55">
        <f t="shared" si="1"/>
        <v>226923846</v>
      </c>
      <c r="I23" s="25"/>
      <c r="J23" s="44"/>
      <c r="K23" s="25"/>
      <c r="L23" s="28"/>
      <c r="M23" s="25"/>
      <c r="N23" s="28"/>
      <c r="O23" s="25"/>
      <c r="P23" s="28"/>
      <c r="Q23" s="26"/>
    </row>
    <row r="24" spans="1:17" s="1" customFormat="1" ht="12.75" x14ac:dyDescent="0.2">
      <c r="A24" s="24">
        <v>2024</v>
      </c>
      <c r="B24" s="52">
        <f>+[1]Totals!CQ163</f>
        <v>42416593</v>
      </c>
      <c r="C24" s="48">
        <f t="shared" si="5"/>
        <v>0.2288029425148789</v>
      </c>
      <c r="D24" s="52">
        <f>+[1]Totals!CW163</f>
        <v>55854292</v>
      </c>
      <c r="E24" s="56">
        <f t="shared" si="2"/>
        <v>0.30128837461521862</v>
      </c>
      <c r="F24" s="52">
        <f t="shared" si="3"/>
        <v>87113938</v>
      </c>
      <c r="G24" s="56">
        <f t="shared" si="4"/>
        <v>0.46990868286990245</v>
      </c>
      <c r="H24" s="55">
        <f t="shared" si="1"/>
        <v>185384823</v>
      </c>
      <c r="I24" s="25"/>
      <c r="J24" s="44"/>
      <c r="K24" s="25"/>
      <c r="L24" s="28"/>
      <c r="M24" s="25"/>
      <c r="N24" s="28"/>
      <c r="O24" s="25"/>
      <c r="P24" s="28"/>
      <c r="Q24" s="26"/>
    </row>
    <row r="25" spans="1:17" s="1" customFormat="1" ht="12.75" x14ac:dyDescent="0.2">
      <c r="A25" s="24" t="s">
        <v>16</v>
      </c>
      <c r="B25" s="52">
        <f>+[1]Totals!DO163</f>
        <v>25019489</v>
      </c>
      <c r="C25" s="48">
        <f t="shared" si="5"/>
        <v>0.20112094661572733</v>
      </c>
      <c r="D25" s="52">
        <f>+[1]Totals!DU163</f>
        <v>16556528</v>
      </c>
      <c r="E25" s="56">
        <f t="shared" si="2"/>
        <v>0.13309083107292058</v>
      </c>
      <c r="F25" s="52">
        <f t="shared" si="3"/>
        <v>82824198</v>
      </c>
      <c r="G25" s="56">
        <f t="shared" si="4"/>
        <v>0.66578822231135215</v>
      </c>
      <c r="H25" s="55">
        <f t="shared" si="1"/>
        <v>124400215</v>
      </c>
      <c r="J25" s="44"/>
      <c r="K25" s="25"/>
      <c r="L25" s="25"/>
      <c r="M25" s="28"/>
      <c r="N25" s="28"/>
      <c r="O25" s="26"/>
      <c r="Q25" s="26"/>
    </row>
    <row r="26" spans="1:17" s="44" customFormat="1" ht="13.5" thickBot="1" x14ac:dyDescent="0.25">
      <c r="A26" s="30" t="s">
        <v>9</v>
      </c>
      <c r="B26" s="57">
        <f>SUM(B4:B25)</f>
        <v>2651498881</v>
      </c>
      <c r="C26" s="58">
        <f>+B26/H26</f>
        <v>0.77949424072796392</v>
      </c>
      <c r="D26" s="57">
        <f>SUM(D4:D25)</f>
        <v>483749603</v>
      </c>
      <c r="E26" s="58">
        <f>+D26/H26</f>
        <v>0.14221391236292924</v>
      </c>
      <c r="F26" s="57">
        <f>SUM(F4:F25)</f>
        <v>266314661</v>
      </c>
      <c r="G26" s="58">
        <f>+F26/H26</f>
        <v>7.8291846909106844E-2</v>
      </c>
      <c r="H26" s="59">
        <f>+B26+D26+F26</f>
        <v>3401563145</v>
      </c>
      <c r="I26" s="60"/>
      <c r="K26" s="60"/>
      <c r="L26" s="60"/>
      <c r="M26" s="60"/>
      <c r="N26" s="34"/>
      <c r="O26" s="60"/>
    </row>
    <row r="27" spans="1:17" s="35" customFormat="1" ht="12.75" x14ac:dyDescent="0.2">
      <c r="A27" s="44"/>
      <c r="B27" s="60"/>
      <c r="D27" s="60"/>
      <c r="F27" s="60"/>
      <c r="J27" s="44"/>
      <c r="K27" s="60"/>
      <c r="L27" s="60"/>
      <c r="M27" s="60"/>
      <c r="N27" s="34"/>
      <c r="O27" s="60"/>
      <c r="Q27" s="44"/>
    </row>
    <row r="28" spans="1:17" s="35" customFormat="1" ht="12.75" x14ac:dyDescent="0.2">
      <c r="A28" s="44"/>
      <c r="B28" s="60"/>
      <c r="D28" s="60"/>
      <c r="F28" s="60"/>
      <c r="J28" s="44"/>
      <c r="K28" s="60"/>
      <c r="L28" s="60"/>
      <c r="M28" s="60"/>
      <c r="N28" s="34"/>
      <c r="O28" s="60"/>
      <c r="Q28" s="44"/>
    </row>
    <row r="29" spans="1:17" s="1" customFormat="1" ht="18.75" thickBot="1" x14ac:dyDescent="0.3">
      <c r="A29" s="13" t="s">
        <v>23</v>
      </c>
      <c r="C29" s="14"/>
      <c r="D29" s="14"/>
      <c r="E29" s="14"/>
      <c r="F29" s="14"/>
      <c r="G29" s="14"/>
      <c r="H29" s="14"/>
      <c r="I29" s="14"/>
      <c r="J29" s="13" t="s">
        <v>24</v>
      </c>
      <c r="K29" s="14"/>
      <c r="L29" s="14"/>
      <c r="M29" s="14"/>
      <c r="N29" s="13"/>
      <c r="Q29" s="26"/>
    </row>
    <row r="30" spans="1:17" s="1" customFormat="1" ht="15.75" x14ac:dyDescent="0.25">
      <c r="A30" s="216" t="s">
        <v>25</v>
      </c>
      <c r="B30" s="217"/>
      <c r="C30" s="217"/>
      <c r="D30" s="217"/>
      <c r="E30" s="217"/>
      <c r="F30" s="217"/>
      <c r="G30" s="217"/>
      <c r="H30" s="218"/>
      <c r="I30" s="61"/>
      <c r="J30" s="216" t="s">
        <v>8</v>
      </c>
      <c r="K30" s="217"/>
      <c r="L30" s="217"/>
      <c r="M30" s="217"/>
      <c r="N30" s="217"/>
      <c r="O30" s="217"/>
      <c r="P30" s="217"/>
      <c r="Q30" s="218"/>
    </row>
    <row r="31" spans="1:17" s="1" customFormat="1" ht="15.75" x14ac:dyDescent="0.25">
      <c r="A31" s="37" t="s">
        <v>5</v>
      </c>
      <c r="B31" s="219" t="s">
        <v>18</v>
      </c>
      <c r="C31" s="219"/>
      <c r="D31" s="219" t="s">
        <v>19</v>
      </c>
      <c r="E31" s="219"/>
      <c r="F31" s="219" t="s">
        <v>20</v>
      </c>
      <c r="G31" s="219"/>
      <c r="H31" s="63" t="s">
        <v>9</v>
      </c>
      <c r="I31" s="39"/>
      <c r="J31" s="37" t="s">
        <v>5</v>
      </c>
      <c r="K31" s="219" t="s">
        <v>18</v>
      </c>
      <c r="L31" s="219"/>
      <c r="M31" s="219" t="s">
        <v>19</v>
      </c>
      <c r="N31" s="219"/>
      <c r="O31" s="219" t="s">
        <v>20</v>
      </c>
      <c r="P31" s="219"/>
      <c r="Q31" s="64" t="s">
        <v>9</v>
      </c>
    </row>
    <row r="32" spans="1:17" s="44" customFormat="1" x14ac:dyDescent="0.25">
      <c r="A32" s="40" t="s">
        <v>6</v>
      </c>
      <c r="B32" s="41" t="s">
        <v>21</v>
      </c>
      <c r="C32" s="42" t="s">
        <v>22</v>
      </c>
      <c r="D32" s="41" t="s">
        <v>21</v>
      </c>
      <c r="E32" s="42" t="s">
        <v>22</v>
      </c>
      <c r="F32" s="41" t="s">
        <v>21</v>
      </c>
      <c r="G32" s="42" t="s">
        <v>22</v>
      </c>
      <c r="H32" s="65" t="s">
        <v>21</v>
      </c>
      <c r="J32" s="40" t="s">
        <v>6</v>
      </c>
      <c r="K32" s="41" t="s">
        <v>21</v>
      </c>
      <c r="L32" s="42" t="s">
        <v>22</v>
      </c>
      <c r="M32" s="41" t="s">
        <v>21</v>
      </c>
      <c r="N32" s="42" t="s">
        <v>22</v>
      </c>
      <c r="O32" s="41" t="s">
        <v>21</v>
      </c>
      <c r="P32" s="42" t="s">
        <v>22</v>
      </c>
      <c r="Q32" s="43" t="s">
        <v>21</v>
      </c>
    </row>
    <row r="33" spans="1:17" s="1" customFormat="1" ht="12.75" x14ac:dyDescent="0.2">
      <c r="A33" s="24">
        <v>2004</v>
      </c>
      <c r="B33" s="66">
        <f>+'[1]Global '!B5</f>
        <v>5617184</v>
      </c>
      <c r="C33" s="67">
        <f>+B33/H33</f>
        <v>1</v>
      </c>
      <c r="D33" s="68"/>
      <c r="E33" s="69"/>
      <c r="F33" s="68"/>
      <c r="G33" s="69"/>
      <c r="H33" s="70">
        <f>+B33+D33+F33</f>
        <v>5617184</v>
      </c>
      <c r="J33" s="24">
        <v>2004</v>
      </c>
      <c r="K33" s="68"/>
      <c r="L33" s="71"/>
      <c r="M33" s="72"/>
      <c r="N33" s="67"/>
      <c r="O33" s="68"/>
      <c r="P33" s="69"/>
      <c r="Q33" s="73"/>
    </row>
    <row r="34" spans="1:17" s="1" customFormat="1" ht="12.75" x14ac:dyDescent="0.2">
      <c r="A34" s="24">
        <v>2005</v>
      </c>
      <c r="B34" s="52">
        <f>+'[1]Global '!B6</f>
        <v>16944713</v>
      </c>
      <c r="C34" s="56">
        <f t="shared" ref="C34:C54" si="6">+B34/H34</f>
        <v>1</v>
      </c>
      <c r="D34" s="53"/>
      <c r="E34" s="54"/>
      <c r="F34" s="53"/>
      <c r="G34" s="54"/>
      <c r="H34" s="74">
        <f t="shared" ref="H34:H54" si="7">+B34+D34+F34</f>
        <v>16944713</v>
      </c>
      <c r="J34" s="24">
        <v>2005</v>
      </c>
      <c r="K34" s="53"/>
      <c r="L34" s="75"/>
      <c r="M34" s="76"/>
      <c r="N34" s="56"/>
      <c r="O34" s="53"/>
      <c r="P34" s="54"/>
      <c r="Q34" s="77"/>
    </row>
    <row r="35" spans="1:17" s="1" customFormat="1" ht="12.75" x14ac:dyDescent="0.2">
      <c r="A35" s="24">
        <v>2006</v>
      </c>
      <c r="B35" s="52">
        <f>+'[1]Global '!B7</f>
        <v>46842964</v>
      </c>
      <c r="C35" s="56">
        <f t="shared" si="6"/>
        <v>1</v>
      </c>
      <c r="D35" s="53"/>
      <c r="E35" s="54"/>
      <c r="F35" s="53"/>
      <c r="G35" s="54"/>
      <c r="H35" s="74">
        <f t="shared" si="7"/>
        <v>46842964</v>
      </c>
      <c r="J35" s="24">
        <v>2006</v>
      </c>
      <c r="K35" s="53"/>
      <c r="L35" s="75"/>
      <c r="M35" s="76"/>
      <c r="N35" s="56"/>
      <c r="O35" s="53"/>
      <c r="P35" s="54"/>
      <c r="Q35" s="77"/>
    </row>
    <row r="36" spans="1:17" s="1" customFormat="1" ht="12.75" x14ac:dyDescent="0.2">
      <c r="A36" s="24">
        <v>2007</v>
      </c>
      <c r="B36" s="52">
        <f>+'[1]Global '!B8</f>
        <v>43805000</v>
      </c>
      <c r="C36" s="56">
        <f t="shared" si="6"/>
        <v>1</v>
      </c>
      <c r="D36" s="53"/>
      <c r="E36" s="54"/>
      <c r="F36" s="53"/>
      <c r="G36" s="54"/>
      <c r="H36" s="74">
        <f t="shared" si="7"/>
        <v>43805000</v>
      </c>
      <c r="J36" s="24">
        <v>2007</v>
      </c>
      <c r="K36" s="53"/>
      <c r="L36" s="75"/>
      <c r="M36" s="76"/>
      <c r="N36" s="56"/>
      <c r="O36" s="53"/>
      <c r="P36" s="54"/>
      <c r="Q36" s="77"/>
    </row>
    <row r="37" spans="1:17" s="1" customFormat="1" ht="12.75" x14ac:dyDescent="0.2">
      <c r="A37" s="24">
        <v>2008</v>
      </c>
      <c r="B37" s="52">
        <f>+'[1]Global '!B9</f>
        <v>60151197</v>
      </c>
      <c r="C37" s="56">
        <f t="shared" si="6"/>
        <v>1</v>
      </c>
      <c r="D37" s="53"/>
      <c r="E37" s="54"/>
      <c r="F37" s="53"/>
      <c r="G37" s="54"/>
      <c r="H37" s="74">
        <f t="shared" si="7"/>
        <v>60151197</v>
      </c>
      <c r="J37" s="24">
        <v>2008</v>
      </c>
      <c r="K37" s="53"/>
      <c r="L37" s="75"/>
      <c r="M37" s="52"/>
      <c r="N37" s="56"/>
      <c r="O37" s="53"/>
      <c r="P37" s="54"/>
      <c r="Q37" s="77"/>
    </row>
    <row r="38" spans="1:17" s="1" customFormat="1" ht="12.75" x14ac:dyDescent="0.2">
      <c r="A38" s="24">
        <v>2009</v>
      </c>
      <c r="B38" s="52">
        <f>+'[1]Global '!B10</f>
        <v>88476937</v>
      </c>
      <c r="C38" s="56">
        <f t="shared" si="6"/>
        <v>1</v>
      </c>
      <c r="D38" s="53"/>
      <c r="E38" s="54"/>
      <c r="F38" s="53"/>
      <c r="G38" s="54"/>
      <c r="H38" s="74">
        <f t="shared" si="7"/>
        <v>88476937</v>
      </c>
      <c r="J38" s="24">
        <v>2009</v>
      </c>
      <c r="K38" s="52">
        <f>+'[1]Global '!C10</f>
        <v>13226517</v>
      </c>
      <c r="L38" s="56">
        <f>+K38/Q38</f>
        <v>1</v>
      </c>
      <c r="M38" s="52"/>
      <c r="N38" s="56"/>
      <c r="O38" s="53"/>
      <c r="P38" s="54"/>
      <c r="Q38" s="55">
        <f>+K38+M38+O38</f>
        <v>13226517</v>
      </c>
    </row>
    <row r="39" spans="1:17" s="1" customFormat="1" ht="12.75" x14ac:dyDescent="0.2">
      <c r="A39" s="24">
        <v>2010</v>
      </c>
      <c r="B39" s="52">
        <f>+'[1]Global '!B11</f>
        <v>145209800</v>
      </c>
      <c r="C39" s="56">
        <f t="shared" si="6"/>
        <v>1</v>
      </c>
      <c r="D39" s="53"/>
      <c r="E39" s="54"/>
      <c r="F39" s="53"/>
      <c r="G39" s="54"/>
      <c r="H39" s="74">
        <f t="shared" si="7"/>
        <v>145209800</v>
      </c>
      <c r="J39" s="24">
        <v>2010</v>
      </c>
      <c r="K39" s="52">
        <f>+'[1]Global '!C11</f>
        <v>20473178</v>
      </c>
      <c r="L39" s="56">
        <f t="shared" ref="L39:L54" si="8">+K39/Q39</f>
        <v>1</v>
      </c>
      <c r="M39" s="52"/>
      <c r="N39" s="56"/>
      <c r="O39" s="53"/>
      <c r="P39" s="54"/>
      <c r="Q39" s="55">
        <f t="shared" ref="Q39:Q55" si="9">+K39+M39+O39</f>
        <v>20473178</v>
      </c>
    </row>
    <row r="40" spans="1:17" s="1" customFormat="1" ht="12.75" x14ac:dyDescent="0.2">
      <c r="A40" s="24">
        <v>2011</v>
      </c>
      <c r="B40" s="52">
        <f>+'[1]Global '!B12</f>
        <v>88003106</v>
      </c>
      <c r="C40" s="56">
        <f t="shared" si="6"/>
        <v>1</v>
      </c>
      <c r="D40" s="53"/>
      <c r="E40" s="54"/>
      <c r="F40" s="53"/>
      <c r="G40" s="54"/>
      <c r="H40" s="74">
        <f t="shared" si="7"/>
        <v>88003106</v>
      </c>
      <c r="J40" s="24">
        <v>2011</v>
      </c>
      <c r="K40" s="52">
        <f>+'[1]Global '!C12</f>
        <v>38678392</v>
      </c>
      <c r="L40" s="56">
        <f t="shared" si="8"/>
        <v>1</v>
      </c>
      <c r="M40" s="52"/>
      <c r="N40" s="56"/>
      <c r="O40" s="53"/>
      <c r="P40" s="54"/>
      <c r="Q40" s="55">
        <f t="shared" si="9"/>
        <v>38678392</v>
      </c>
    </row>
    <row r="41" spans="1:17" s="1" customFormat="1" ht="12.75" x14ac:dyDescent="0.2">
      <c r="A41" s="24">
        <v>2012</v>
      </c>
      <c r="B41" s="52">
        <f>+'[1]Global '!B13</f>
        <v>70272798</v>
      </c>
      <c r="C41" s="56">
        <f t="shared" si="6"/>
        <v>1</v>
      </c>
      <c r="D41" s="53"/>
      <c r="E41" s="54"/>
      <c r="F41" s="53"/>
      <c r="G41" s="54"/>
      <c r="H41" s="74">
        <f t="shared" si="7"/>
        <v>70272798</v>
      </c>
      <c r="J41" s="24">
        <v>2012</v>
      </c>
      <c r="K41" s="52">
        <f>+'[1]Global '!C13</f>
        <v>18181481</v>
      </c>
      <c r="L41" s="56">
        <f t="shared" si="8"/>
        <v>1</v>
      </c>
      <c r="M41" s="52"/>
      <c r="N41" s="56"/>
      <c r="O41" s="53"/>
      <c r="P41" s="54"/>
      <c r="Q41" s="55">
        <f t="shared" si="9"/>
        <v>18181481</v>
      </c>
    </row>
    <row r="42" spans="1:17" s="1" customFormat="1" ht="12.75" x14ac:dyDescent="0.2">
      <c r="A42" s="24">
        <v>2013</v>
      </c>
      <c r="B42" s="52">
        <f>+'[1]Global '!B14</f>
        <v>142976486</v>
      </c>
      <c r="C42" s="56">
        <f t="shared" si="6"/>
        <v>1</v>
      </c>
      <c r="D42" s="53"/>
      <c r="E42" s="54"/>
      <c r="F42" s="53"/>
      <c r="G42" s="54"/>
      <c r="H42" s="74">
        <f t="shared" si="7"/>
        <v>142976486</v>
      </c>
      <c r="J42" s="24">
        <v>2013</v>
      </c>
      <c r="K42" s="52">
        <f>+'[1]Global '!C14</f>
        <v>22267890</v>
      </c>
      <c r="L42" s="56">
        <f t="shared" si="8"/>
        <v>1</v>
      </c>
      <c r="M42" s="52"/>
      <c r="N42" s="56"/>
      <c r="O42" s="53"/>
      <c r="P42" s="54"/>
      <c r="Q42" s="55">
        <f t="shared" si="9"/>
        <v>22267890</v>
      </c>
    </row>
    <row r="43" spans="1:17" s="1" customFormat="1" ht="12.75" x14ac:dyDescent="0.2">
      <c r="A43" s="24">
        <v>2014</v>
      </c>
      <c r="B43" s="52">
        <f>+'[1]Global '!B15</f>
        <v>189205502</v>
      </c>
      <c r="C43" s="56">
        <f t="shared" si="6"/>
        <v>1</v>
      </c>
      <c r="D43" s="53"/>
      <c r="E43" s="54"/>
      <c r="F43" s="53"/>
      <c r="G43" s="54"/>
      <c r="H43" s="74">
        <f t="shared" si="7"/>
        <v>189205502</v>
      </c>
      <c r="J43" s="24">
        <v>2014</v>
      </c>
      <c r="K43" s="52">
        <f>+'[1]Global '!C15</f>
        <v>22151629</v>
      </c>
      <c r="L43" s="56">
        <f t="shared" si="8"/>
        <v>1</v>
      </c>
      <c r="M43" s="52"/>
      <c r="N43" s="56"/>
      <c r="O43" s="53"/>
      <c r="P43" s="54"/>
      <c r="Q43" s="55">
        <f t="shared" si="9"/>
        <v>22151629</v>
      </c>
    </row>
    <row r="44" spans="1:17" s="1" customFormat="1" ht="12.75" x14ac:dyDescent="0.2">
      <c r="A44" s="24">
        <v>2015</v>
      </c>
      <c r="B44" s="52">
        <f>+'[1]Global '!B16</f>
        <v>177876883</v>
      </c>
      <c r="C44" s="56">
        <f t="shared" si="6"/>
        <v>1</v>
      </c>
      <c r="D44" s="53"/>
      <c r="E44" s="54"/>
      <c r="F44" s="53"/>
      <c r="G44" s="54"/>
      <c r="H44" s="74">
        <f t="shared" si="7"/>
        <v>177876883</v>
      </c>
      <c r="J44" s="24">
        <v>2015</v>
      </c>
      <c r="K44" s="52">
        <f>+'[1]Global '!C16</f>
        <v>28904667</v>
      </c>
      <c r="L44" s="56">
        <f t="shared" si="8"/>
        <v>1</v>
      </c>
      <c r="M44" s="52"/>
      <c r="N44" s="56"/>
      <c r="O44" s="53"/>
      <c r="P44" s="54"/>
      <c r="Q44" s="55">
        <f t="shared" si="9"/>
        <v>28904667</v>
      </c>
    </row>
    <row r="45" spans="1:17" s="1" customFormat="1" ht="12.75" x14ac:dyDescent="0.2">
      <c r="A45" s="24">
        <v>2016</v>
      </c>
      <c r="B45" s="52">
        <f>+'[1]Global '!B17</f>
        <v>137724562</v>
      </c>
      <c r="C45" s="56">
        <f t="shared" si="6"/>
        <v>1</v>
      </c>
      <c r="D45" s="53"/>
      <c r="E45" s="54"/>
      <c r="F45" s="53"/>
      <c r="G45" s="54"/>
      <c r="H45" s="74">
        <f t="shared" si="7"/>
        <v>137724562</v>
      </c>
      <c r="J45" s="24">
        <v>2016</v>
      </c>
      <c r="K45" s="52">
        <f>+'[1]Global '!C17</f>
        <v>25811705</v>
      </c>
      <c r="L45" s="56">
        <f t="shared" si="8"/>
        <v>1</v>
      </c>
      <c r="M45" s="52"/>
      <c r="N45" s="56"/>
      <c r="O45" s="53"/>
      <c r="P45" s="54"/>
      <c r="Q45" s="55">
        <f t="shared" si="9"/>
        <v>25811705</v>
      </c>
    </row>
    <row r="46" spans="1:17" s="1" customFormat="1" ht="12.75" x14ac:dyDescent="0.2">
      <c r="A46" s="24">
        <v>2017</v>
      </c>
      <c r="B46" s="52">
        <f>+'[1]Global '!B18</f>
        <v>202908557</v>
      </c>
      <c r="C46" s="56">
        <f t="shared" si="6"/>
        <v>1</v>
      </c>
      <c r="D46" s="53"/>
      <c r="E46" s="54"/>
      <c r="F46" s="53"/>
      <c r="G46" s="54"/>
      <c r="H46" s="74">
        <f t="shared" si="7"/>
        <v>202908557</v>
      </c>
      <c r="J46" s="24">
        <v>2017</v>
      </c>
      <c r="K46" s="52">
        <f>+'[1]Global '!C18</f>
        <v>50810329</v>
      </c>
      <c r="L46" s="56">
        <f t="shared" si="8"/>
        <v>1</v>
      </c>
      <c r="M46" s="52"/>
      <c r="N46" s="56"/>
      <c r="O46" s="53"/>
      <c r="P46" s="54"/>
      <c r="Q46" s="55">
        <f t="shared" si="9"/>
        <v>50810329</v>
      </c>
    </row>
    <row r="47" spans="1:17" s="1" customFormat="1" ht="12.75" x14ac:dyDescent="0.2">
      <c r="A47" s="24">
        <v>2018</v>
      </c>
      <c r="B47" s="52">
        <f>+[1]Totals!E93</f>
        <v>167488684</v>
      </c>
      <c r="C47" s="56">
        <f t="shared" si="6"/>
        <v>0.97147907816450185</v>
      </c>
      <c r="D47" s="52">
        <f>+[1]Totals!F93</f>
        <v>4917174</v>
      </c>
      <c r="E47" s="56">
        <f t="shared" ref="E47:E54" si="10">+D47/H47</f>
        <v>2.8520921835498189E-2</v>
      </c>
      <c r="F47" s="53"/>
      <c r="G47" s="54"/>
      <c r="H47" s="74">
        <f t="shared" si="7"/>
        <v>172405858</v>
      </c>
      <c r="J47" s="24">
        <v>2018</v>
      </c>
      <c r="K47" s="52">
        <f>+[1]Totals!E143</f>
        <v>25992472</v>
      </c>
      <c r="L47" s="56">
        <f t="shared" si="8"/>
        <v>0.99265357275281108</v>
      </c>
      <c r="M47" s="52">
        <f>+[1]Totals!F143</f>
        <v>192365</v>
      </c>
      <c r="N47" s="56">
        <f t="shared" ref="N47:N54" si="11">+M47/Q47</f>
        <v>7.3464272471888978E-3</v>
      </c>
      <c r="O47" s="53"/>
      <c r="P47" s="54"/>
      <c r="Q47" s="55">
        <f t="shared" si="9"/>
        <v>26184837</v>
      </c>
    </row>
    <row r="48" spans="1:17" s="1" customFormat="1" ht="12.75" x14ac:dyDescent="0.2">
      <c r="A48" s="24">
        <v>2019</v>
      </c>
      <c r="B48" s="52">
        <f>+[1]Totals!I93</f>
        <v>190893959</v>
      </c>
      <c r="C48" s="56">
        <f t="shared" si="6"/>
        <v>0.89685706064678283</v>
      </c>
      <c r="D48" s="52">
        <f>+[1]Totals!J93</f>
        <v>17808637</v>
      </c>
      <c r="E48" s="56">
        <f t="shared" si="10"/>
        <v>8.3668450890819132E-2</v>
      </c>
      <c r="F48" s="52">
        <f>+[1]Totals!K93</f>
        <v>4145100</v>
      </c>
      <c r="G48" s="56">
        <f t="shared" ref="G48:G54" si="12">+F48/H48</f>
        <v>1.9474488462398014E-2</v>
      </c>
      <c r="H48" s="74">
        <f t="shared" si="7"/>
        <v>212847696</v>
      </c>
      <c r="I48" s="28"/>
      <c r="J48" s="24">
        <v>2019</v>
      </c>
      <c r="K48" s="52">
        <f>+[1]Totals!I143</f>
        <v>40876801</v>
      </c>
      <c r="L48" s="56">
        <f t="shared" si="8"/>
        <v>0.99345068391478686</v>
      </c>
      <c r="M48" s="52">
        <f>+[1]Totals!J143</f>
        <v>269480</v>
      </c>
      <c r="N48" s="56">
        <f t="shared" si="11"/>
        <v>6.549316085213145E-3</v>
      </c>
      <c r="O48" s="52">
        <v>0</v>
      </c>
      <c r="P48" s="56">
        <f t="shared" ref="P48:P54" si="13">+O48/Q48</f>
        <v>0</v>
      </c>
      <c r="Q48" s="55">
        <f t="shared" si="9"/>
        <v>41146281</v>
      </c>
    </row>
    <row r="49" spans="1:68" s="1" customFormat="1" ht="12.75" x14ac:dyDescent="0.2">
      <c r="A49" s="24">
        <v>2020</v>
      </c>
      <c r="B49" s="52">
        <f>+[1]Totals!M93</f>
        <v>153758109</v>
      </c>
      <c r="C49" s="56">
        <f t="shared" si="6"/>
        <v>0.73494517676999194</v>
      </c>
      <c r="D49" s="52">
        <f>+[1]Totals!N93</f>
        <v>43439801</v>
      </c>
      <c r="E49" s="56">
        <f t="shared" si="10"/>
        <v>0.20763699835043026</v>
      </c>
      <c r="F49" s="52">
        <f>+[1]Totals!O93</f>
        <v>12012401</v>
      </c>
      <c r="G49" s="56">
        <f t="shared" si="12"/>
        <v>5.7417824879577757E-2</v>
      </c>
      <c r="H49" s="74">
        <f t="shared" si="7"/>
        <v>209210311</v>
      </c>
      <c r="I49" s="28"/>
      <c r="J49" s="24">
        <v>2020</v>
      </c>
      <c r="K49" s="52">
        <f>+[1]Totals!M28</f>
        <v>42613738</v>
      </c>
      <c r="L49" s="56">
        <f t="shared" si="8"/>
        <v>0.9665028299650833</v>
      </c>
      <c r="M49" s="52">
        <f>+[1]Totals!N143</f>
        <v>1476912</v>
      </c>
      <c r="N49" s="56">
        <f t="shared" si="11"/>
        <v>3.3497170034916701E-2</v>
      </c>
      <c r="O49" s="52">
        <f>+[1]Totals!O28</f>
        <v>0</v>
      </c>
      <c r="P49" s="56">
        <f t="shared" si="13"/>
        <v>0</v>
      </c>
      <c r="Q49" s="55">
        <f t="shared" si="9"/>
        <v>44090650</v>
      </c>
    </row>
    <row r="50" spans="1:68" s="1" customFormat="1" ht="12.75" x14ac:dyDescent="0.2">
      <c r="A50" s="24">
        <v>2021</v>
      </c>
      <c r="B50" s="78">
        <f>+[1]Totals!V93</f>
        <v>92753263</v>
      </c>
      <c r="C50" s="56">
        <f t="shared" si="6"/>
        <v>0.45117315632544935</v>
      </c>
      <c r="D50" s="78">
        <f>+[1]Totals!AB93</f>
        <v>94009812</v>
      </c>
      <c r="E50" s="56">
        <f t="shared" si="10"/>
        <v>0.45728529901532528</v>
      </c>
      <c r="F50" s="78">
        <f>+[1]Totals!AH93</f>
        <v>18819331</v>
      </c>
      <c r="G50" s="56">
        <f t="shared" si="12"/>
        <v>9.1541544659225357E-2</v>
      </c>
      <c r="H50" s="74">
        <f t="shared" si="7"/>
        <v>205582406</v>
      </c>
      <c r="I50" s="28"/>
      <c r="J50" s="24">
        <v>2021</v>
      </c>
      <c r="K50" s="52">
        <f>+[1]Totals!V28</f>
        <v>11382014</v>
      </c>
      <c r="L50" s="56">
        <f t="shared" si="8"/>
        <v>0.80489888779545105</v>
      </c>
      <c r="M50" s="52">
        <f>+[1]Totals!AB28</f>
        <v>2758910</v>
      </c>
      <c r="N50" s="56">
        <f t="shared" si="11"/>
        <v>0.19510111220454901</v>
      </c>
      <c r="O50" s="52">
        <f>+[1]Totals!AH28</f>
        <v>0</v>
      </c>
      <c r="P50" s="56">
        <f t="shared" si="13"/>
        <v>0</v>
      </c>
      <c r="Q50" s="55">
        <f t="shared" si="9"/>
        <v>14140924</v>
      </c>
    </row>
    <row r="51" spans="1:68" s="1" customFormat="1" ht="12.75" x14ac:dyDescent="0.2">
      <c r="A51" s="24">
        <v>2022</v>
      </c>
      <c r="B51" s="78">
        <f>+[1]Totals!AT93</f>
        <v>106402017</v>
      </c>
      <c r="C51" s="56">
        <f t="shared" si="6"/>
        <v>0.41009100991903857</v>
      </c>
      <c r="D51" s="78">
        <f>+[1]Totals!AZ93</f>
        <v>131685470</v>
      </c>
      <c r="E51" s="56">
        <f t="shared" si="10"/>
        <v>0.50753762857675211</v>
      </c>
      <c r="F51" s="78">
        <f>+[1]Totals!BF93</f>
        <v>21372034</v>
      </c>
      <c r="G51" s="56">
        <f t="shared" si="12"/>
        <v>8.2371361504209359E-2</v>
      </c>
      <c r="H51" s="74">
        <f t="shared" si="7"/>
        <v>259459521</v>
      </c>
      <c r="I51" s="28"/>
      <c r="J51" s="24">
        <v>2022</v>
      </c>
      <c r="K51" s="52">
        <f>+[1]Totals!AT28</f>
        <v>22212306</v>
      </c>
      <c r="L51" s="56">
        <f t="shared" si="8"/>
        <v>0.9547807585012229</v>
      </c>
      <c r="M51" s="52">
        <f>+[1]Totals!AZ28</f>
        <v>1039994</v>
      </c>
      <c r="N51" s="56">
        <f t="shared" si="11"/>
        <v>4.4703429718495724E-2</v>
      </c>
      <c r="O51" s="52">
        <f>+[1]Totals!BF28</f>
        <v>12000</v>
      </c>
      <c r="P51" s="56">
        <f t="shared" si="13"/>
        <v>5.1581178028137535E-4</v>
      </c>
      <c r="Q51" s="55">
        <f>+K51+M51+O51</f>
        <v>23264300</v>
      </c>
    </row>
    <row r="52" spans="1:68" s="1" customFormat="1" ht="12.75" x14ac:dyDescent="0.2">
      <c r="A52" s="24">
        <v>2023</v>
      </c>
      <c r="B52" s="79">
        <f>+[1]Totals!BS93</f>
        <v>42955054</v>
      </c>
      <c r="C52" s="56">
        <f t="shared" si="6"/>
        <v>0.21985933350475395</v>
      </c>
      <c r="D52" s="79">
        <f>+[1]Totals!BY93</f>
        <v>112604454</v>
      </c>
      <c r="E52" s="56">
        <f t="shared" si="10"/>
        <v>0.57634987971628959</v>
      </c>
      <c r="F52" s="79">
        <f>+[1]Totals!CE93</f>
        <v>39815659</v>
      </c>
      <c r="G52" s="56">
        <f t="shared" si="12"/>
        <v>0.2037907867789564</v>
      </c>
      <c r="H52" s="74">
        <f t="shared" si="7"/>
        <v>195375167</v>
      </c>
      <c r="I52" s="28"/>
      <c r="J52" s="24">
        <v>2023</v>
      </c>
      <c r="K52" s="52">
        <f>+[1]Totals!BS28</f>
        <v>30212905</v>
      </c>
      <c r="L52" s="56">
        <f t="shared" si="8"/>
        <v>0.95765990709151405</v>
      </c>
      <c r="M52" s="52">
        <f>+[1]Totals!BY28</f>
        <v>1135774</v>
      </c>
      <c r="N52" s="56">
        <f t="shared" si="11"/>
        <v>3.6000683261571742E-2</v>
      </c>
      <c r="O52" s="52">
        <f>+[1]Totals!CE28</f>
        <v>200000</v>
      </c>
      <c r="P52" s="56">
        <f t="shared" si="13"/>
        <v>6.3394096469142182E-3</v>
      </c>
      <c r="Q52" s="55">
        <f>+K52+M52+O52</f>
        <v>31548679</v>
      </c>
    </row>
    <row r="53" spans="1:68" s="1" customFormat="1" ht="12.75" x14ac:dyDescent="0.2">
      <c r="A53" s="24">
        <v>2024</v>
      </c>
      <c r="B53" s="79">
        <f>+[1]Totals!CQ93</f>
        <v>27963799</v>
      </c>
      <c r="C53" s="56">
        <f t="shared" si="6"/>
        <v>0.1669227821204072</v>
      </c>
      <c r="D53" s="79">
        <f>+[1]Totals!CW93</f>
        <v>54655410</v>
      </c>
      <c r="E53" s="56">
        <f t="shared" si="10"/>
        <v>0.32625156171132275</v>
      </c>
      <c r="F53" s="79">
        <f>+[1]Totals!DC93</f>
        <v>84906150</v>
      </c>
      <c r="G53" s="56">
        <f t="shared" si="12"/>
        <v>0.50682565616827002</v>
      </c>
      <c r="H53" s="74">
        <f t="shared" si="7"/>
        <v>167525359</v>
      </c>
      <c r="I53" s="28"/>
      <c r="J53" s="24">
        <v>2024</v>
      </c>
      <c r="K53" s="52">
        <f>+[1]Totals!CQ28</f>
        <v>14452794</v>
      </c>
      <c r="L53" s="56">
        <f t="shared" si="8"/>
        <v>0.80925127428236365</v>
      </c>
      <c r="M53" s="52">
        <f>+[1]Totals!CW28</f>
        <v>1198882</v>
      </c>
      <c r="N53" s="56">
        <f t="shared" si="11"/>
        <v>6.7128666347433502E-2</v>
      </c>
      <c r="O53" s="52">
        <f>+[1]Totals!DC28</f>
        <v>2207788</v>
      </c>
      <c r="P53" s="56">
        <f t="shared" si="13"/>
        <v>0.12362005937020282</v>
      </c>
      <c r="Q53" s="55">
        <f>+K53+M53+O53</f>
        <v>17859464</v>
      </c>
    </row>
    <row r="54" spans="1:68" s="1" customFormat="1" ht="12.75" x14ac:dyDescent="0.2">
      <c r="A54" s="24" t="s">
        <v>16</v>
      </c>
      <c r="B54" s="79">
        <f>+[1]Totals!DO93</f>
        <v>20161392</v>
      </c>
      <c r="C54" s="56">
        <f t="shared" si="6"/>
        <v>0.16971860854996954</v>
      </c>
      <c r="D54" s="79">
        <f>+[1]Totals!DU93</f>
        <v>15977215</v>
      </c>
      <c r="E54" s="56">
        <f t="shared" si="10"/>
        <v>0.13449620434460582</v>
      </c>
      <c r="F54" s="79">
        <f>+[1]Totals!EA93</f>
        <v>82654448</v>
      </c>
      <c r="G54" s="56">
        <f t="shared" si="12"/>
        <v>0.69578518710542459</v>
      </c>
      <c r="H54" s="74">
        <f t="shared" si="7"/>
        <v>118793055</v>
      </c>
      <c r="J54" s="24" t="s">
        <v>16</v>
      </c>
      <c r="K54" s="52">
        <f>+[1]Totals!DO28</f>
        <v>4858097</v>
      </c>
      <c r="L54" s="56">
        <f t="shared" si="8"/>
        <v>0.86640955492620153</v>
      </c>
      <c r="M54" s="52">
        <f>+[1]Totals!DU28</f>
        <v>579313</v>
      </c>
      <c r="N54" s="56">
        <f t="shared" si="11"/>
        <v>0.10331665228029877</v>
      </c>
      <c r="O54" s="52">
        <f>+[1]Totals!EA28</f>
        <v>169750</v>
      </c>
      <c r="P54" s="56">
        <f t="shared" si="13"/>
        <v>3.0273792793499739E-2</v>
      </c>
      <c r="Q54" s="55">
        <f>+K54+M54+O54</f>
        <v>5607160</v>
      </c>
    </row>
    <row r="55" spans="1:68" s="35" customFormat="1" ht="13.5" thickBot="1" x14ac:dyDescent="0.25">
      <c r="A55" s="30" t="s">
        <v>9</v>
      </c>
      <c r="B55" s="80">
        <f>SUM(B33:B54)</f>
        <v>2218391966</v>
      </c>
      <c r="C55" s="81">
        <f>+B55/H55</f>
        <v>0.75016254127275916</v>
      </c>
      <c r="D55" s="80">
        <f>SUM(D47:D54)</f>
        <v>475097973</v>
      </c>
      <c r="E55" s="81">
        <f>+D55/H55</f>
        <v>0.16065722750603251</v>
      </c>
      <c r="F55" s="80">
        <f>SUM(F48:F54)</f>
        <v>263725123</v>
      </c>
      <c r="G55" s="81">
        <f>+F55/H55</f>
        <v>8.9180231221208356E-2</v>
      </c>
      <c r="H55" s="82">
        <f>SUM(H33:H54)</f>
        <v>2957215062</v>
      </c>
      <c r="J55" s="30" t="s">
        <v>9</v>
      </c>
      <c r="K55" s="57">
        <f>SUM(K33:K54)</f>
        <v>433106915</v>
      </c>
      <c r="L55" s="58">
        <f>+K55/Q55</f>
        <v>0.97470188703390892</v>
      </c>
      <c r="M55" s="57">
        <f>SUM(M47:M54)</f>
        <v>8651630</v>
      </c>
      <c r="N55" s="58">
        <f>+M55/Q55</f>
        <v>1.9470388938304477E-2</v>
      </c>
      <c r="O55" s="57">
        <f>SUM(O33:O54)</f>
        <v>2589538</v>
      </c>
      <c r="P55" s="58">
        <f>+O55/Q55</f>
        <v>5.8277240277865676E-3</v>
      </c>
      <c r="Q55" s="59">
        <f t="shared" si="9"/>
        <v>444348083</v>
      </c>
    </row>
    <row r="56" spans="1:68" x14ac:dyDescent="0.25">
      <c r="G56" s="84"/>
      <c r="P56" s="84"/>
    </row>
    <row r="57" spans="1:68" x14ac:dyDescent="0.25">
      <c r="D57" s="85"/>
      <c r="R57"/>
      <c r="S57"/>
      <c r="T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N57"/>
      <c r="AO57"/>
      <c r="AP57"/>
      <c r="AQ57"/>
      <c r="AR57"/>
      <c r="AT57"/>
      <c r="AU57"/>
      <c r="AV57"/>
      <c r="AW57"/>
      <c r="AX57"/>
      <c r="AZ57"/>
      <c r="BA57"/>
      <c r="BB57"/>
      <c r="BC57"/>
      <c r="BD57"/>
      <c r="BE57"/>
      <c r="BF57"/>
      <c r="BG57"/>
      <c r="BH57"/>
      <c r="BI57"/>
      <c r="BJ57"/>
      <c r="BL57"/>
      <c r="BM57"/>
      <c r="BN57"/>
      <c r="BO57"/>
      <c r="BP57"/>
    </row>
    <row r="65" spans="4:4" x14ac:dyDescent="0.25">
      <c r="D65" s="85"/>
    </row>
  </sheetData>
  <mergeCells count="14">
    <mergeCell ref="O2:P2"/>
    <mergeCell ref="B2:C2"/>
    <mergeCell ref="D2:E2"/>
    <mergeCell ref="F2:G2"/>
    <mergeCell ref="K2:L2"/>
    <mergeCell ref="M2:N2"/>
    <mergeCell ref="A30:H30"/>
    <mergeCell ref="J30:Q30"/>
    <mergeCell ref="B31:C31"/>
    <mergeCell ref="D31:E31"/>
    <mergeCell ref="F31:G31"/>
    <mergeCell ref="K31:L31"/>
    <mergeCell ref="M31:N31"/>
    <mergeCell ref="O31:P31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36D5-31DE-4BC2-9D75-B9E4C0F8F621}">
  <sheetPr>
    <pageSetUpPr fitToPage="1"/>
  </sheetPr>
  <dimension ref="A1:L53"/>
  <sheetViews>
    <sheetView workbookViewId="0">
      <selection activeCell="L17" sqref="L17"/>
    </sheetView>
  </sheetViews>
  <sheetFormatPr defaultColWidth="9.28515625" defaultRowHeight="15" x14ac:dyDescent="0.25"/>
  <cols>
    <col min="1" max="2" width="15.5703125" customWidth="1"/>
    <col min="3" max="3" width="11.5703125" style="83" customWidth="1"/>
    <col min="4" max="4" width="12.7109375" style="83" bestFit="1" customWidth="1"/>
    <col min="5" max="7" width="11.5703125" style="83" customWidth="1"/>
    <col min="8" max="8" width="10.7109375" style="83" customWidth="1"/>
    <col min="9" max="11" width="11.5703125" style="83" customWidth="1"/>
    <col min="12" max="12" width="10.85546875" style="83" customWidth="1"/>
  </cols>
  <sheetData>
    <row r="1" spans="1:12" s="13" customFormat="1" ht="18" x14ac:dyDescent="0.25">
      <c r="A1" s="86" t="s">
        <v>26</v>
      </c>
      <c r="B1" s="87"/>
      <c r="C1" s="88"/>
      <c r="D1" s="88"/>
      <c r="E1" s="87"/>
      <c r="F1" s="87"/>
      <c r="G1" s="87"/>
      <c r="H1" s="89"/>
      <c r="I1" s="90"/>
      <c r="J1" s="90"/>
      <c r="K1" s="90"/>
      <c r="L1" s="90"/>
    </row>
    <row r="2" spans="1:12" s="92" customFormat="1" ht="16.5" customHeight="1" x14ac:dyDescent="0.25">
      <c r="A2" s="91" t="s">
        <v>5</v>
      </c>
      <c r="B2" s="224" t="s">
        <v>27</v>
      </c>
      <c r="C2" s="226">
        <v>2020</v>
      </c>
      <c r="D2" s="226">
        <v>2021</v>
      </c>
      <c r="E2" s="226">
        <v>2022</v>
      </c>
      <c r="F2" s="226">
        <v>2023</v>
      </c>
      <c r="G2" s="228">
        <v>2024</v>
      </c>
      <c r="H2" s="221">
        <v>2025</v>
      </c>
      <c r="I2" s="222"/>
      <c r="J2" s="222"/>
      <c r="K2" s="222"/>
      <c r="L2" s="223"/>
    </row>
    <row r="3" spans="1:12" s="92" customFormat="1" ht="28.9" customHeight="1" x14ac:dyDescent="0.25">
      <c r="A3" s="93" t="s">
        <v>28</v>
      </c>
      <c r="B3" s="225"/>
      <c r="C3" s="227"/>
      <c r="D3" s="227"/>
      <c r="E3" s="227"/>
      <c r="F3" s="227"/>
      <c r="G3" s="229"/>
      <c r="H3" s="94" t="s">
        <v>29</v>
      </c>
      <c r="I3" s="94" t="s">
        <v>30</v>
      </c>
      <c r="J3" s="94" t="s">
        <v>31</v>
      </c>
      <c r="K3" s="94" t="s">
        <v>32</v>
      </c>
      <c r="L3" s="94" t="s">
        <v>9</v>
      </c>
    </row>
    <row r="4" spans="1:12" x14ac:dyDescent="0.25">
      <c r="A4" s="95" t="s">
        <v>33</v>
      </c>
      <c r="B4" s="96">
        <v>35894820</v>
      </c>
      <c r="C4" s="97">
        <v>2414461</v>
      </c>
      <c r="D4" s="97">
        <f>+[1]Totals!AN46</f>
        <v>4335880</v>
      </c>
      <c r="E4" s="97">
        <f>+[1]Totals!BL46</f>
        <v>4316530</v>
      </c>
      <c r="F4" s="97">
        <f>+[1]Totals!CK46</f>
        <v>744150</v>
      </c>
      <c r="G4" s="98">
        <v>1872938</v>
      </c>
      <c r="H4" s="99">
        <f>+[1]Totals!EC46</f>
        <v>883650</v>
      </c>
      <c r="I4" s="97">
        <f>+[1]Totals!ED46</f>
        <v>2650993</v>
      </c>
      <c r="J4" s="97">
        <f>+[1]Totals!EE46</f>
        <v>0</v>
      </c>
      <c r="K4" s="97">
        <f>+[1]Totals!EF46</f>
        <v>0</v>
      </c>
      <c r="L4" s="100">
        <f>SUM(H4:K4)</f>
        <v>3534643</v>
      </c>
    </row>
    <row r="5" spans="1:12" x14ac:dyDescent="0.25">
      <c r="A5" s="101" t="s">
        <v>34</v>
      </c>
      <c r="B5" s="102">
        <v>35152512</v>
      </c>
      <c r="C5" s="103">
        <v>590200</v>
      </c>
      <c r="D5" s="103">
        <f>+[1]Totals!AN47</f>
        <v>738000</v>
      </c>
      <c r="E5" s="103">
        <f>+[1]Totals!BL47</f>
        <v>8505774</v>
      </c>
      <c r="F5" s="103">
        <f>+[1]Totals!CK47</f>
        <v>1953500</v>
      </c>
      <c r="G5" s="104">
        <v>27223</v>
      </c>
      <c r="H5" s="105">
        <f>+[1]Totals!EC47</f>
        <v>0</v>
      </c>
      <c r="I5" s="103">
        <f>+[1]Totals!ED47</f>
        <v>28178</v>
      </c>
      <c r="J5" s="103">
        <f>+[1]Totals!EE47</f>
        <v>0</v>
      </c>
      <c r="K5" s="103">
        <f>+[1]Totals!EF47</f>
        <v>0</v>
      </c>
      <c r="L5" s="106">
        <f>SUM(H5:K5)</f>
        <v>28178</v>
      </c>
    </row>
    <row r="6" spans="1:12" x14ac:dyDescent="0.25">
      <c r="A6" s="101" t="s">
        <v>35</v>
      </c>
      <c r="B6" s="102">
        <v>483076</v>
      </c>
      <c r="C6" s="103">
        <v>0</v>
      </c>
      <c r="D6" s="103">
        <f>+[1]Totals!AN48</f>
        <v>50000</v>
      </c>
      <c r="E6" s="103">
        <f>+[1]Totals!BL48</f>
        <v>0</v>
      </c>
      <c r="F6" s="103">
        <f>+[1]Totals!CK48</f>
        <v>210000</v>
      </c>
      <c r="G6" s="104">
        <v>0</v>
      </c>
      <c r="H6" s="105">
        <f>+[1]Totals!EC48</f>
        <v>0</v>
      </c>
      <c r="I6" s="103">
        <f>+[1]Totals!ED48</f>
        <v>0</v>
      </c>
      <c r="J6" s="103">
        <f>+[1]Totals!EE48</f>
        <v>0</v>
      </c>
      <c r="K6" s="103">
        <f>+[1]Totals!EF48</f>
        <v>0</v>
      </c>
      <c r="L6" s="106">
        <f t="shared" ref="L6:L50" si="0">SUM(H6:K6)</f>
        <v>0</v>
      </c>
    </row>
    <row r="7" spans="1:12" x14ac:dyDescent="0.25">
      <c r="A7" s="101" t="s">
        <v>36</v>
      </c>
      <c r="B7" s="102">
        <v>49808044</v>
      </c>
      <c r="C7" s="103">
        <v>983084</v>
      </c>
      <c r="D7" s="103">
        <f>+[1]Totals!AN49</f>
        <v>11527799</v>
      </c>
      <c r="E7" s="103">
        <f>+[1]Totals!BL49</f>
        <v>7113929</v>
      </c>
      <c r="F7" s="103">
        <f>+[1]Totals!CK49</f>
        <v>579400</v>
      </c>
      <c r="G7" s="104">
        <v>12457730</v>
      </c>
      <c r="H7" s="105">
        <f>+[1]Totals!EC49</f>
        <v>5804900</v>
      </c>
      <c r="I7" s="103">
        <f>+[1]Totals!ED49</f>
        <v>1330704</v>
      </c>
      <c r="J7" s="103">
        <f>+[1]Totals!EE49</f>
        <v>0</v>
      </c>
      <c r="K7" s="103">
        <f>+[1]Totals!EF49</f>
        <v>0</v>
      </c>
      <c r="L7" s="106">
        <f t="shared" si="0"/>
        <v>7135604</v>
      </c>
    </row>
    <row r="8" spans="1:12" x14ac:dyDescent="0.25">
      <c r="A8" s="101" t="s">
        <v>37</v>
      </c>
      <c r="B8" s="102">
        <v>34281383</v>
      </c>
      <c r="C8" s="103">
        <v>986400</v>
      </c>
      <c r="D8" s="103">
        <f>+[1]Totals!AN50</f>
        <v>7254899</v>
      </c>
      <c r="E8" s="103">
        <f>+[1]Totals!BL50</f>
        <v>1679308</v>
      </c>
      <c r="F8" s="103">
        <f>+[1]Totals!CK50</f>
        <v>2325524</v>
      </c>
      <c r="G8" s="104">
        <v>790855</v>
      </c>
      <c r="H8" s="105">
        <f>+[1]Totals!EC50</f>
        <v>7216737</v>
      </c>
      <c r="I8" s="103">
        <f>+[1]Totals!ED50</f>
        <v>800000</v>
      </c>
      <c r="J8" s="103">
        <f>+[1]Totals!EE50</f>
        <v>0</v>
      </c>
      <c r="K8" s="103">
        <f>+[1]Totals!EF50</f>
        <v>0</v>
      </c>
      <c r="L8" s="106">
        <f t="shared" si="0"/>
        <v>8016737</v>
      </c>
    </row>
    <row r="9" spans="1:12" x14ac:dyDescent="0.25">
      <c r="A9" s="107" t="s">
        <v>38</v>
      </c>
      <c r="B9" s="102">
        <v>11165984</v>
      </c>
      <c r="C9" s="103">
        <v>847750</v>
      </c>
      <c r="D9" s="103">
        <f>+[1]Totals!AN51</f>
        <v>2476800</v>
      </c>
      <c r="E9" s="103">
        <f>+[1]Totals!BL51</f>
        <v>1952850</v>
      </c>
      <c r="F9" s="103">
        <f>+[1]Totals!CK51</f>
        <v>1635000</v>
      </c>
      <c r="G9" s="104">
        <v>181850</v>
      </c>
      <c r="H9" s="105">
        <f>+[1]Totals!EC51</f>
        <v>3240000</v>
      </c>
      <c r="I9" s="103">
        <f>+[1]Totals!ED51</f>
        <v>1613550</v>
      </c>
      <c r="J9" s="103">
        <f>+[1]Totals!EE51</f>
        <v>0</v>
      </c>
      <c r="K9" s="103">
        <f>+[1]Totals!EF51</f>
        <v>0</v>
      </c>
      <c r="L9" s="106">
        <f t="shared" si="0"/>
        <v>4853550</v>
      </c>
    </row>
    <row r="10" spans="1:12" x14ac:dyDescent="0.25">
      <c r="A10" s="101" t="s">
        <v>39</v>
      </c>
      <c r="B10" s="102">
        <v>38615523</v>
      </c>
      <c r="C10" s="103">
        <v>1022949</v>
      </c>
      <c r="D10" s="103">
        <f>+[1]Totals!AN52</f>
        <v>4872300</v>
      </c>
      <c r="E10" s="103">
        <f>+[1]Totals!BL52</f>
        <v>12239050</v>
      </c>
      <c r="F10" s="103">
        <f>+[1]Totals!CK52</f>
        <v>829000</v>
      </c>
      <c r="G10" s="104">
        <v>137489</v>
      </c>
      <c r="H10" s="105">
        <f>+[1]Totals!EC52</f>
        <v>10108989</v>
      </c>
      <c r="I10" s="103">
        <f>+[1]Totals!ED52</f>
        <v>893200</v>
      </c>
      <c r="J10" s="103">
        <f>+[1]Totals!EE52</f>
        <v>0</v>
      </c>
      <c r="K10" s="103">
        <f>+[1]Totals!EF52</f>
        <v>0</v>
      </c>
      <c r="L10" s="106">
        <f t="shared" si="0"/>
        <v>11002189</v>
      </c>
    </row>
    <row r="11" spans="1:12" x14ac:dyDescent="0.25">
      <c r="A11" s="107" t="s">
        <v>40</v>
      </c>
      <c r="B11" s="102">
        <v>0</v>
      </c>
      <c r="C11" s="103">
        <v>0</v>
      </c>
      <c r="D11" s="103">
        <f>+[1]Totals!AN53</f>
        <v>5000</v>
      </c>
      <c r="E11" s="103">
        <f>+[1]Totals!BL53</f>
        <v>10000</v>
      </c>
      <c r="F11" s="103">
        <f>+[1]Totals!CK53</f>
        <v>0</v>
      </c>
      <c r="G11" s="104">
        <v>6569</v>
      </c>
      <c r="H11" s="105">
        <f>+[1]Totals!EC53</f>
        <v>0</v>
      </c>
      <c r="I11" s="103">
        <f>+[1]Totals!ED53</f>
        <v>0</v>
      </c>
      <c r="J11" s="103">
        <f>+[1]Totals!EE53</f>
        <v>0</v>
      </c>
      <c r="K11" s="103">
        <f>+[1]Totals!EF53</f>
        <v>0</v>
      </c>
      <c r="L11" s="106">
        <f t="shared" si="0"/>
        <v>0</v>
      </c>
    </row>
    <row r="12" spans="1:12" x14ac:dyDescent="0.25">
      <c r="A12" s="101" t="s">
        <v>41</v>
      </c>
      <c r="B12" s="102">
        <v>30243503</v>
      </c>
      <c r="C12" s="103">
        <v>3206240</v>
      </c>
      <c r="D12" s="103">
        <f>+[1]Totals!AN54</f>
        <v>388310</v>
      </c>
      <c r="E12" s="103">
        <f>+[1]Totals!BL54</f>
        <v>11557000</v>
      </c>
      <c r="F12" s="103">
        <f>+[1]Totals!CK54</f>
        <v>1521950</v>
      </c>
      <c r="G12" s="104">
        <v>1225560</v>
      </c>
      <c r="H12" s="105">
        <f>+[1]Totals!EC54</f>
        <v>752902</v>
      </c>
      <c r="I12" s="103">
        <f>+[1]Totals!ED54</f>
        <v>3228500</v>
      </c>
      <c r="J12" s="103">
        <f>+[1]Totals!EE54</f>
        <v>0</v>
      </c>
      <c r="K12" s="103">
        <f>+[1]Totals!EF54</f>
        <v>0</v>
      </c>
      <c r="L12" s="106">
        <f t="shared" si="0"/>
        <v>3981402</v>
      </c>
    </row>
    <row r="13" spans="1:12" x14ac:dyDescent="0.25">
      <c r="A13" s="101" t="s">
        <v>42</v>
      </c>
      <c r="B13" s="102">
        <v>1419843</v>
      </c>
      <c r="C13" s="103">
        <v>444750</v>
      </c>
      <c r="D13" s="103">
        <f>+[1]Totals!AN55</f>
        <v>0</v>
      </c>
      <c r="E13" s="103">
        <f>+[1]Totals!BL55</f>
        <v>0</v>
      </c>
      <c r="F13" s="103">
        <f>+[1]Totals!CK55</f>
        <v>121400</v>
      </c>
      <c r="G13" s="104">
        <v>108000</v>
      </c>
      <c r="H13" s="105">
        <f>+[1]Totals!EC55</f>
        <v>0</v>
      </c>
      <c r="I13" s="103">
        <f>+[1]Totals!ED55</f>
        <v>0</v>
      </c>
      <c r="J13" s="103">
        <f>+[1]Totals!EE55</f>
        <v>0</v>
      </c>
      <c r="K13" s="103">
        <f>+[1]Totals!EF55</f>
        <v>0</v>
      </c>
      <c r="L13" s="106">
        <f t="shared" si="0"/>
        <v>0</v>
      </c>
    </row>
    <row r="14" spans="1:12" x14ac:dyDescent="0.25">
      <c r="A14" s="101" t="s">
        <v>43</v>
      </c>
      <c r="B14" s="102">
        <v>7582285</v>
      </c>
      <c r="C14" s="103">
        <v>94250</v>
      </c>
      <c r="D14" s="103">
        <f>+[1]Totals!AN56</f>
        <v>413923</v>
      </c>
      <c r="E14" s="103">
        <f>+[1]Totals!BL56</f>
        <v>4447196</v>
      </c>
      <c r="F14" s="103">
        <f>+[1]Totals!CK56</f>
        <v>0</v>
      </c>
      <c r="G14" s="104">
        <v>1553361</v>
      </c>
      <c r="H14" s="105">
        <f>+[1]Totals!EC56</f>
        <v>2238035</v>
      </c>
      <c r="I14" s="103">
        <f>+[1]Totals!ED56</f>
        <v>0</v>
      </c>
      <c r="J14" s="103">
        <f>+[1]Totals!EE56</f>
        <v>0</v>
      </c>
      <c r="K14" s="103">
        <f>+[1]Totals!EF56</f>
        <v>0</v>
      </c>
      <c r="L14" s="106">
        <f t="shared" si="0"/>
        <v>2238035</v>
      </c>
    </row>
    <row r="15" spans="1:12" x14ac:dyDescent="0.25">
      <c r="A15" s="101" t="s">
        <v>44</v>
      </c>
      <c r="B15" s="102">
        <v>53201355</v>
      </c>
      <c r="C15" s="103">
        <v>19825155</v>
      </c>
      <c r="D15" s="103">
        <f>+[1]Totals!AN57</f>
        <v>2196265</v>
      </c>
      <c r="E15" s="103">
        <f>+[1]Totals!BL57</f>
        <v>2283078</v>
      </c>
      <c r="F15" s="103">
        <f>+[1]Totals!CK57</f>
        <v>10741153</v>
      </c>
      <c r="G15" s="104">
        <v>5731822</v>
      </c>
      <c r="H15" s="105">
        <f>+[1]Totals!EC57</f>
        <v>167326</v>
      </c>
      <c r="I15" s="103">
        <f>+[1]Totals!ED57</f>
        <v>534276</v>
      </c>
      <c r="J15" s="103">
        <f>+[1]Totals!EE57</f>
        <v>0</v>
      </c>
      <c r="K15" s="103">
        <f>+[1]Totals!EF57</f>
        <v>0</v>
      </c>
      <c r="L15" s="106">
        <f t="shared" si="0"/>
        <v>701602</v>
      </c>
    </row>
    <row r="16" spans="1:12" x14ac:dyDescent="0.25">
      <c r="A16" s="101" t="s">
        <v>45</v>
      </c>
      <c r="B16" s="102">
        <v>1247202</v>
      </c>
      <c r="C16" s="103">
        <v>27000</v>
      </c>
      <c r="D16" s="103">
        <f>+[1]Totals!AN58</f>
        <v>52000</v>
      </c>
      <c r="E16" s="103">
        <f>+[1]Totals!BL58</f>
        <v>230883</v>
      </c>
      <c r="F16" s="103">
        <f>+[1]Totals!CK58</f>
        <v>60500</v>
      </c>
      <c r="G16" s="104">
        <v>406421</v>
      </c>
      <c r="H16" s="105">
        <f>+[1]Totals!EC58</f>
        <v>0</v>
      </c>
      <c r="I16" s="103">
        <f>+[1]Totals!ED58</f>
        <v>0</v>
      </c>
      <c r="J16" s="103">
        <f>+[1]Totals!EE58</f>
        <v>0</v>
      </c>
      <c r="K16" s="103">
        <f>+[1]Totals!EF58</f>
        <v>0</v>
      </c>
      <c r="L16" s="106">
        <f t="shared" si="0"/>
        <v>0</v>
      </c>
    </row>
    <row r="17" spans="1:12" x14ac:dyDescent="0.25">
      <c r="A17" s="107" t="s">
        <v>46</v>
      </c>
      <c r="B17" s="102">
        <v>197421390</v>
      </c>
      <c r="C17" s="103">
        <v>33446684</v>
      </c>
      <c r="D17" s="103">
        <f>+[1]Totals!AN59</f>
        <v>31612774</v>
      </c>
      <c r="E17" s="103">
        <f>+[1]Totals!BL59</f>
        <v>33591318</v>
      </c>
      <c r="F17" s="103">
        <f>+[1]Totals!CK59</f>
        <v>20322011</v>
      </c>
      <c r="G17" s="104">
        <v>23395671</v>
      </c>
      <c r="H17" s="105">
        <f>+[1]Totals!EC59</f>
        <v>9461294</v>
      </c>
      <c r="I17" s="103">
        <f>+[1]Totals!ED59</f>
        <v>4752231</v>
      </c>
      <c r="J17" s="103">
        <f>+[1]Totals!EE59</f>
        <v>0</v>
      </c>
      <c r="K17" s="103">
        <f>+[1]Totals!EF59</f>
        <v>0</v>
      </c>
      <c r="L17" s="106">
        <f t="shared" si="0"/>
        <v>14213525</v>
      </c>
    </row>
    <row r="18" spans="1:12" x14ac:dyDescent="0.25">
      <c r="A18" s="101" t="s">
        <v>47</v>
      </c>
      <c r="B18" s="102">
        <v>1015480</v>
      </c>
      <c r="C18" s="103">
        <v>150000</v>
      </c>
      <c r="D18" s="103">
        <f>+[1]Totals!AN60</f>
        <v>0</v>
      </c>
      <c r="E18" s="103">
        <f>+[1]Totals!BL60</f>
        <v>80000</v>
      </c>
      <c r="F18" s="103">
        <f>+[1]Totals!CK60</f>
        <v>80000</v>
      </c>
      <c r="G18" s="104">
        <v>50000</v>
      </c>
      <c r="H18" s="105">
        <f>+[1]Totals!EC60</f>
        <v>0</v>
      </c>
      <c r="I18" s="103">
        <f>+[1]Totals!ED60</f>
        <v>100000</v>
      </c>
      <c r="J18" s="103">
        <f>+[1]Totals!EE60</f>
        <v>0</v>
      </c>
      <c r="K18" s="103">
        <f>+[1]Totals!EF60</f>
        <v>0</v>
      </c>
      <c r="L18" s="106">
        <f t="shared" si="0"/>
        <v>100000</v>
      </c>
    </row>
    <row r="19" spans="1:12" x14ac:dyDescent="0.25">
      <c r="A19" s="101" t="s">
        <v>48</v>
      </c>
      <c r="B19" s="102">
        <v>6246956</v>
      </c>
      <c r="C19" s="103">
        <v>1962249</v>
      </c>
      <c r="D19" s="103">
        <f>+[1]Totals!AN61</f>
        <v>0</v>
      </c>
      <c r="E19" s="103">
        <f>+[1]Totals!BL61</f>
        <v>113081</v>
      </c>
      <c r="F19" s="103">
        <f>+[1]Totals!CK61</f>
        <v>1518801</v>
      </c>
      <c r="G19" s="104">
        <v>117200</v>
      </c>
      <c r="H19" s="105">
        <f>+[1]Totals!EC61</f>
        <v>120276</v>
      </c>
      <c r="I19" s="103">
        <f>+[1]Totals!ED61</f>
        <v>0</v>
      </c>
      <c r="J19" s="103">
        <f>+[1]Totals!EE61</f>
        <v>0</v>
      </c>
      <c r="K19" s="103">
        <f>+[1]Totals!EF61</f>
        <v>0</v>
      </c>
      <c r="L19" s="106">
        <f t="shared" si="0"/>
        <v>120276</v>
      </c>
    </row>
    <row r="20" spans="1:12" x14ac:dyDescent="0.25">
      <c r="A20" s="101" t="s">
        <v>49</v>
      </c>
      <c r="B20" s="102">
        <v>122056898</v>
      </c>
      <c r="C20" s="103">
        <v>5926490</v>
      </c>
      <c r="D20" s="103">
        <f>+[1]Totals!AN62</f>
        <v>8035229</v>
      </c>
      <c r="E20" s="103">
        <f>+[1]Totals!BL62</f>
        <v>21401476</v>
      </c>
      <c r="F20" s="103">
        <f>+[1]Totals!CK62</f>
        <v>1526747</v>
      </c>
      <c r="G20" s="104">
        <v>3604476</v>
      </c>
      <c r="H20" s="105">
        <f>+[1]Totals!EC62</f>
        <v>818350</v>
      </c>
      <c r="I20" s="103">
        <f>+[1]Totals!ED62</f>
        <v>3936445</v>
      </c>
      <c r="J20" s="103">
        <f>+[1]Totals!EE62</f>
        <v>0</v>
      </c>
      <c r="K20" s="103">
        <f>+[1]Totals!EF62</f>
        <v>0</v>
      </c>
      <c r="L20" s="106">
        <f t="shared" si="0"/>
        <v>4754795</v>
      </c>
    </row>
    <row r="21" spans="1:12" x14ac:dyDescent="0.25">
      <c r="A21" s="101" t="s">
        <v>50</v>
      </c>
      <c r="B21" s="102">
        <v>822093</v>
      </c>
      <c r="C21" s="103">
        <v>40000</v>
      </c>
      <c r="D21" s="103">
        <f>+[1]Totals!AN63</f>
        <v>0</v>
      </c>
      <c r="E21" s="103">
        <f>+[1]Totals!BL63</f>
        <v>40000</v>
      </c>
      <c r="F21" s="103">
        <f>+[1]Totals!CK63</f>
        <v>0</v>
      </c>
      <c r="G21" s="104">
        <v>85000</v>
      </c>
      <c r="H21" s="105">
        <f>+[1]Totals!EC63</f>
        <v>10000</v>
      </c>
      <c r="I21" s="103">
        <f>+[1]Totals!ED63</f>
        <v>0</v>
      </c>
      <c r="J21" s="103">
        <f>+[1]Totals!EE63</f>
        <v>0</v>
      </c>
      <c r="K21" s="103">
        <f>+[1]Totals!EF63</f>
        <v>0</v>
      </c>
      <c r="L21" s="106">
        <f t="shared" si="0"/>
        <v>10000</v>
      </c>
    </row>
    <row r="22" spans="1:12" x14ac:dyDescent="0.25">
      <c r="A22" s="101" t="s">
        <v>51</v>
      </c>
      <c r="B22" s="102">
        <v>5659437</v>
      </c>
      <c r="C22" s="103">
        <v>0</v>
      </c>
      <c r="D22" s="103">
        <f>+[1]Totals!AN64</f>
        <v>1886811</v>
      </c>
      <c r="E22" s="103">
        <f>+[1]Totals!BL64</f>
        <v>216163</v>
      </c>
      <c r="F22" s="103">
        <f>+[1]Totals!CK64</f>
        <v>223834</v>
      </c>
      <c r="G22" s="104">
        <v>1625392</v>
      </c>
      <c r="H22" s="105">
        <f>+[1]Totals!EC64</f>
        <v>0</v>
      </c>
      <c r="I22" s="103">
        <f>+[1]Totals!ED64</f>
        <v>0</v>
      </c>
      <c r="J22" s="103">
        <f>+[1]Totals!EE64</f>
        <v>0</v>
      </c>
      <c r="K22" s="103">
        <f>+[1]Totals!EF64</f>
        <v>0</v>
      </c>
      <c r="L22" s="106">
        <f t="shared" si="0"/>
        <v>0</v>
      </c>
    </row>
    <row r="23" spans="1:12" x14ac:dyDescent="0.25">
      <c r="A23" s="101" t="s">
        <v>52</v>
      </c>
      <c r="B23" s="102">
        <v>75002017</v>
      </c>
      <c r="C23" s="103">
        <v>12222317</v>
      </c>
      <c r="D23" s="103">
        <f>+[1]Totals!AN65</f>
        <v>8743138</v>
      </c>
      <c r="E23" s="103">
        <f>+[1]Totals!BL65</f>
        <v>3150420</v>
      </c>
      <c r="F23" s="103">
        <f>+[1]Totals!CK65</f>
        <v>19186600</v>
      </c>
      <c r="G23" s="104">
        <v>2085101</v>
      </c>
      <c r="H23" s="105">
        <f>+[1]Totals!EC65</f>
        <v>1933568</v>
      </c>
      <c r="I23" s="103">
        <f>+[1]Totals!ED65</f>
        <v>742561</v>
      </c>
      <c r="J23" s="103">
        <f>+[1]Totals!EE65</f>
        <v>0</v>
      </c>
      <c r="K23" s="103">
        <f>+[1]Totals!EF65</f>
        <v>0</v>
      </c>
      <c r="L23" s="106">
        <f t="shared" si="0"/>
        <v>2676129</v>
      </c>
    </row>
    <row r="24" spans="1:12" x14ac:dyDescent="0.25">
      <c r="A24" s="101" t="s">
        <v>53</v>
      </c>
      <c r="B24" s="102">
        <v>25143914</v>
      </c>
      <c r="C24" s="103">
        <v>723550</v>
      </c>
      <c r="D24" s="103">
        <f>+[1]Totals!AN66</f>
        <v>2012000</v>
      </c>
      <c r="E24" s="103">
        <f>+[1]Totals!BL66</f>
        <v>9910555</v>
      </c>
      <c r="F24" s="103">
        <f>+[1]Totals!CK66</f>
        <v>0</v>
      </c>
      <c r="G24" s="104">
        <v>9022704</v>
      </c>
      <c r="H24" s="105">
        <f>+[1]Totals!EC66</f>
        <v>0</v>
      </c>
      <c r="I24" s="103">
        <f>+[1]Totals!ED66</f>
        <v>0</v>
      </c>
      <c r="J24" s="103">
        <f>+[1]Totals!EE66</f>
        <v>0</v>
      </c>
      <c r="K24" s="103">
        <f>+[1]Totals!EF66</f>
        <v>0</v>
      </c>
      <c r="L24" s="106">
        <f t="shared" si="0"/>
        <v>0</v>
      </c>
    </row>
    <row r="25" spans="1:12" x14ac:dyDescent="0.25">
      <c r="A25" s="107" t="s">
        <v>54</v>
      </c>
      <c r="B25" s="102">
        <v>4865568</v>
      </c>
      <c r="C25" s="103">
        <v>0</v>
      </c>
      <c r="D25" s="103">
        <f>+[1]Totals!AN67</f>
        <v>243553</v>
      </c>
      <c r="E25" s="103">
        <f>+[1]Totals!BL67</f>
        <v>1727356</v>
      </c>
      <c r="F25" s="103">
        <f>+[1]Totals!CK67</f>
        <v>0</v>
      </c>
      <c r="G25" s="104">
        <v>175303</v>
      </c>
      <c r="H25" s="105">
        <f>+[1]Totals!EC67</f>
        <v>136950</v>
      </c>
      <c r="I25" s="103">
        <f>+[1]Totals!ED67</f>
        <v>0</v>
      </c>
      <c r="J25" s="103">
        <f>+[1]Totals!EE67</f>
        <v>0</v>
      </c>
      <c r="K25" s="103">
        <f>+[1]Totals!EF67</f>
        <v>0</v>
      </c>
      <c r="L25" s="106">
        <f t="shared" si="0"/>
        <v>136950</v>
      </c>
    </row>
    <row r="26" spans="1:12" x14ac:dyDescent="0.25">
      <c r="A26" s="101" t="s">
        <v>55</v>
      </c>
      <c r="B26" s="102">
        <v>85741930</v>
      </c>
      <c r="C26" s="103">
        <v>10742190</v>
      </c>
      <c r="D26" s="103">
        <f>+[1]Totals!AN68</f>
        <v>11828562</v>
      </c>
      <c r="E26" s="103">
        <f>+[1]Totals!BL68</f>
        <v>3441603</v>
      </c>
      <c r="F26" s="103">
        <f>+[1]Totals!CK68</f>
        <v>11864743</v>
      </c>
      <c r="G26" s="104">
        <v>7419549</v>
      </c>
      <c r="H26" s="105">
        <f>+[1]Totals!EC68</f>
        <v>408000</v>
      </c>
      <c r="I26" s="103">
        <f>+[1]Totals!ED68</f>
        <v>212750</v>
      </c>
      <c r="J26" s="103">
        <f>+[1]Totals!EE68</f>
        <v>0</v>
      </c>
      <c r="K26" s="103">
        <f>+[1]Totals!EF68</f>
        <v>0</v>
      </c>
      <c r="L26" s="106">
        <f t="shared" si="0"/>
        <v>620750</v>
      </c>
    </row>
    <row r="27" spans="1:12" x14ac:dyDescent="0.25">
      <c r="A27" s="101" t="s">
        <v>56</v>
      </c>
      <c r="B27" s="102">
        <v>12858538</v>
      </c>
      <c r="C27" s="103">
        <v>248400</v>
      </c>
      <c r="D27" s="103">
        <f>+[1]Totals!AN69</f>
        <v>2983264</v>
      </c>
      <c r="E27" s="103">
        <f>+[1]Totals!BL69</f>
        <v>279000</v>
      </c>
      <c r="F27" s="103">
        <f>+[1]Totals!CK69</f>
        <v>1108143</v>
      </c>
      <c r="G27" s="104">
        <v>2987736</v>
      </c>
      <c r="H27" s="105">
        <f>+[1]Totals!EC69</f>
        <v>0</v>
      </c>
      <c r="I27" s="103">
        <f>+[1]Totals!ED69</f>
        <v>0</v>
      </c>
      <c r="J27" s="103">
        <f>+[1]Totals!EE69</f>
        <v>0</v>
      </c>
      <c r="K27" s="103">
        <f>+[1]Totals!EF69</f>
        <v>0</v>
      </c>
      <c r="L27" s="106">
        <f t="shared" si="0"/>
        <v>0</v>
      </c>
    </row>
    <row r="28" spans="1:12" x14ac:dyDescent="0.25">
      <c r="A28" s="101" t="s">
        <v>57</v>
      </c>
      <c r="B28" s="102">
        <v>61226527</v>
      </c>
      <c r="C28" s="103">
        <v>9847800</v>
      </c>
      <c r="D28" s="103">
        <f>+[1]Totals!AN70</f>
        <v>5597700</v>
      </c>
      <c r="E28" s="103">
        <f>+[1]Totals!BL70</f>
        <v>5848300</v>
      </c>
      <c r="F28" s="103">
        <f>+[1]Totals!CK70</f>
        <v>966300</v>
      </c>
      <c r="G28" s="104">
        <v>14885070</v>
      </c>
      <c r="H28" s="105">
        <f>+[1]Totals!EC70</f>
        <v>286500</v>
      </c>
      <c r="I28" s="103">
        <f>+[1]Totals!ED70</f>
        <v>2241068</v>
      </c>
      <c r="J28" s="103">
        <f>+[1]Totals!EE70</f>
        <v>0</v>
      </c>
      <c r="K28" s="103">
        <f>+[1]Totals!EF70</f>
        <v>0</v>
      </c>
      <c r="L28" s="106">
        <f t="shared" si="0"/>
        <v>2527568</v>
      </c>
    </row>
    <row r="29" spans="1:12" x14ac:dyDescent="0.25">
      <c r="A29" s="101" t="s">
        <v>58</v>
      </c>
      <c r="B29" s="102">
        <v>41390672</v>
      </c>
      <c r="C29" s="103">
        <v>1426600</v>
      </c>
      <c r="D29" s="103">
        <f>+[1]Totals!AN71</f>
        <v>8613230</v>
      </c>
      <c r="E29" s="103">
        <f>+[1]Totals!BL71</f>
        <v>2854765</v>
      </c>
      <c r="F29" s="103">
        <f>+[1]Totals!CK71</f>
        <v>2100248</v>
      </c>
      <c r="G29" s="104">
        <v>13051607</v>
      </c>
      <c r="H29" s="105">
        <f>+[1]Totals!EC71</f>
        <v>0</v>
      </c>
      <c r="I29" s="103">
        <f>+[1]Totals!ED71</f>
        <v>0</v>
      </c>
      <c r="J29" s="103">
        <f>+[1]Totals!EE71</f>
        <v>0</v>
      </c>
      <c r="K29" s="103">
        <f>+[1]Totals!EF71</f>
        <v>0</v>
      </c>
      <c r="L29" s="106">
        <f t="shared" si="0"/>
        <v>0</v>
      </c>
    </row>
    <row r="30" spans="1:12" x14ac:dyDescent="0.25">
      <c r="A30" s="101" t="s">
        <v>59</v>
      </c>
      <c r="B30" s="102">
        <v>49498246</v>
      </c>
      <c r="C30" s="103">
        <v>1293500</v>
      </c>
      <c r="D30" s="103">
        <f>+[1]Totals!AN72</f>
        <v>1926700</v>
      </c>
      <c r="E30" s="103">
        <f>+[1]Totals!BL72</f>
        <v>12492163</v>
      </c>
      <c r="F30" s="103">
        <f>+[1]Totals!CK72</f>
        <v>3302810</v>
      </c>
      <c r="G30" s="104">
        <v>1015732</v>
      </c>
      <c r="H30" s="105">
        <f>+[1]Totals!EC72</f>
        <v>0</v>
      </c>
      <c r="I30" s="103">
        <f>+[1]Totals!ED72</f>
        <v>0</v>
      </c>
      <c r="J30" s="103">
        <f>+[1]Totals!EE72</f>
        <v>0</v>
      </c>
      <c r="K30" s="103">
        <f>+[1]Totals!EF72</f>
        <v>0</v>
      </c>
      <c r="L30" s="106">
        <f t="shared" si="0"/>
        <v>0</v>
      </c>
    </row>
    <row r="31" spans="1:12" x14ac:dyDescent="0.25">
      <c r="A31" s="101" t="s">
        <v>60</v>
      </c>
      <c r="B31" s="102">
        <v>3173424</v>
      </c>
      <c r="C31" s="103">
        <v>992696</v>
      </c>
      <c r="D31" s="103">
        <f>+[1]Totals!AN73</f>
        <v>0</v>
      </c>
      <c r="E31" s="103">
        <f>+[1]Totals!BL73</f>
        <v>0</v>
      </c>
      <c r="F31" s="103">
        <f>+[1]Totals!CK73</f>
        <v>1805770</v>
      </c>
      <c r="G31" s="104">
        <v>0</v>
      </c>
      <c r="H31" s="105">
        <f>+[1]Totals!EC73</f>
        <v>0</v>
      </c>
      <c r="I31" s="103">
        <f>+[1]Totals!ED73</f>
        <v>0</v>
      </c>
      <c r="J31" s="103">
        <f>+[1]Totals!EE73</f>
        <v>0</v>
      </c>
      <c r="K31" s="103">
        <f>+[1]Totals!EF73</f>
        <v>0</v>
      </c>
      <c r="L31" s="106">
        <f t="shared" si="0"/>
        <v>0</v>
      </c>
    </row>
    <row r="32" spans="1:12" x14ac:dyDescent="0.25">
      <c r="A32" s="101" t="s">
        <v>61</v>
      </c>
      <c r="B32" s="102">
        <v>62509638</v>
      </c>
      <c r="C32" s="103">
        <v>11450252</v>
      </c>
      <c r="D32" s="103">
        <f>+[1]Totals!AN74</f>
        <v>5684460</v>
      </c>
      <c r="E32" s="103">
        <f>+[1]Totals!BL74</f>
        <v>8066750</v>
      </c>
      <c r="F32" s="103">
        <f>+[1]Totals!CK74</f>
        <v>9117580</v>
      </c>
      <c r="G32" s="104">
        <v>3559800</v>
      </c>
      <c r="H32" s="105">
        <f>+[1]Totals!EC74</f>
        <v>0</v>
      </c>
      <c r="I32" s="103">
        <f>+[1]Totals!ED74</f>
        <v>617200</v>
      </c>
      <c r="J32" s="103">
        <f>+[1]Totals!EE74</f>
        <v>0</v>
      </c>
      <c r="K32" s="103">
        <f>+[1]Totals!EF74</f>
        <v>0</v>
      </c>
      <c r="L32" s="106">
        <f t="shared" si="0"/>
        <v>617200</v>
      </c>
    </row>
    <row r="33" spans="1:12" x14ac:dyDescent="0.25">
      <c r="A33" s="101" t="s">
        <v>62</v>
      </c>
      <c r="B33" s="102">
        <v>1625692</v>
      </c>
      <c r="C33" s="103">
        <v>175000</v>
      </c>
      <c r="D33" s="103">
        <f>+[1]Totals!AN75</f>
        <v>0</v>
      </c>
      <c r="E33" s="103">
        <f>+[1]Totals!BL75</f>
        <v>0</v>
      </c>
      <c r="F33" s="103">
        <f>+[1]Totals!CK75</f>
        <v>160255</v>
      </c>
      <c r="G33" s="104">
        <v>0</v>
      </c>
      <c r="H33" s="105">
        <f>+[1]Totals!EC75</f>
        <v>0</v>
      </c>
      <c r="I33" s="103">
        <f>+[1]Totals!ED75</f>
        <v>125100</v>
      </c>
      <c r="J33" s="103">
        <f>+[1]Totals!EE75</f>
        <v>0</v>
      </c>
      <c r="K33" s="103">
        <f>+[1]Totals!EF75</f>
        <v>0</v>
      </c>
      <c r="L33" s="106">
        <f t="shared" si="0"/>
        <v>125100</v>
      </c>
    </row>
    <row r="34" spans="1:12" x14ac:dyDescent="0.25">
      <c r="A34" s="101" t="s">
        <v>63</v>
      </c>
      <c r="B34" s="102">
        <v>37455555</v>
      </c>
      <c r="C34" s="103">
        <v>3942358</v>
      </c>
      <c r="D34" s="103">
        <f>+[1]Totals!AN76</f>
        <v>10071730</v>
      </c>
      <c r="E34" s="103">
        <f>+[1]Totals!BL76</f>
        <v>5847280</v>
      </c>
      <c r="F34" s="103">
        <f>+[1]Totals!CK76</f>
        <v>11908531</v>
      </c>
      <c r="G34" s="104">
        <v>7581865</v>
      </c>
      <c r="H34" s="105">
        <f>+[1]Totals!EC76</f>
        <v>19500</v>
      </c>
      <c r="I34" s="103">
        <f>+[1]Totals!ED76</f>
        <v>0</v>
      </c>
      <c r="J34" s="103">
        <f>+[1]Totals!EE76</f>
        <v>0</v>
      </c>
      <c r="K34" s="103">
        <f>+[1]Totals!EF76</f>
        <v>0</v>
      </c>
      <c r="L34" s="106">
        <f t="shared" si="0"/>
        <v>19500</v>
      </c>
    </row>
    <row r="35" spans="1:12" x14ac:dyDescent="0.25">
      <c r="A35" s="101" t="s">
        <v>64</v>
      </c>
      <c r="B35" s="102">
        <v>270197013</v>
      </c>
      <c r="C35" s="103">
        <v>21734341</v>
      </c>
      <c r="D35" s="103">
        <f>+[1]Totals!AN77</f>
        <v>37315405</v>
      </c>
      <c r="E35" s="103">
        <f>+[1]Totals!BL77</f>
        <v>28422518</v>
      </c>
      <c r="F35" s="103">
        <f>+[1]Totals!CK77</f>
        <v>22092124</v>
      </c>
      <c r="G35" s="104">
        <v>23531755</v>
      </c>
      <c r="H35" s="105">
        <f>+[1]Totals!EC77</f>
        <v>9370568</v>
      </c>
      <c r="I35" s="103">
        <f>+[1]Totals!ED77</f>
        <v>15030219</v>
      </c>
      <c r="J35" s="103">
        <f>+[1]Totals!EE77</f>
        <v>0</v>
      </c>
      <c r="K35" s="103">
        <f>+[1]Totals!EF77</f>
        <v>0</v>
      </c>
      <c r="L35" s="106">
        <f t="shared" si="0"/>
        <v>24400787</v>
      </c>
    </row>
    <row r="36" spans="1:12" x14ac:dyDescent="0.25">
      <c r="A36" s="101" t="s">
        <v>65</v>
      </c>
      <c r="B36" s="102">
        <v>33570545</v>
      </c>
      <c r="C36" s="103">
        <v>1530371</v>
      </c>
      <c r="D36" s="103">
        <f>+[1]Totals!AN78</f>
        <v>1227264</v>
      </c>
      <c r="E36" s="103">
        <f>+[1]Totals!BL78</f>
        <v>4808475</v>
      </c>
      <c r="F36" s="103">
        <f>+[1]Totals!CK78</f>
        <v>1721700</v>
      </c>
      <c r="G36" s="104">
        <v>0</v>
      </c>
      <c r="H36" s="105">
        <f>+[1]Totals!EC78</f>
        <v>0</v>
      </c>
      <c r="I36" s="103">
        <f>+[1]Totals!ED78</f>
        <v>0</v>
      </c>
      <c r="J36" s="103">
        <f>+[1]Totals!EE78</f>
        <v>0</v>
      </c>
      <c r="K36" s="103">
        <f>+[1]Totals!EF78</f>
        <v>0</v>
      </c>
      <c r="L36" s="106">
        <f t="shared" si="0"/>
        <v>0</v>
      </c>
    </row>
    <row r="37" spans="1:12" x14ac:dyDescent="0.25">
      <c r="A37" s="101" t="s">
        <v>66</v>
      </c>
      <c r="B37" s="102">
        <v>45436302</v>
      </c>
      <c r="C37" s="103">
        <v>1525000</v>
      </c>
      <c r="D37" s="103">
        <f>+[1]Totals!AN79</f>
        <v>6645200</v>
      </c>
      <c r="E37" s="103">
        <f>+[1]Totals!BL79</f>
        <v>2399845</v>
      </c>
      <c r="F37" s="103">
        <f>+[1]Totals!CK79</f>
        <v>1762986</v>
      </c>
      <c r="G37" s="104">
        <v>4602306</v>
      </c>
      <c r="H37" s="105">
        <f>+[1]Totals!EC79</f>
        <v>0</v>
      </c>
      <c r="I37" s="103">
        <f>+[1]Totals!ED79</f>
        <v>203500</v>
      </c>
      <c r="J37" s="103">
        <f>+[1]Totals!EE79</f>
        <v>0</v>
      </c>
      <c r="K37" s="103">
        <f>+[1]Totals!EF79</f>
        <v>0</v>
      </c>
      <c r="L37" s="106">
        <f t="shared" si="0"/>
        <v>203500</v>
      </c>
    </row>
    <row r="38" spans="1:12" x14ac:dyDescent="0.25">
      <c r="A38" s="101" t="s">
        <v>67</v>
      </c>
      <c r="B38" s="102">
        <v>22834158</v>
      </c>
      <c r="C38" s="103">
        <v>511025</v>
      </c>
      <c r="D38" s="103">
        <f>+[1]Totals!AN80</f>
        <v>680631</v>
      </c>
      <c r="E38" s="103">
        <f>+[1]Totals!BL80</f>
        <v>689500</v>
      </c>
      <c r="F38" s="103">
        <f>+[1]Totals!CK80</f>
        <v>6852227</v>
      </c>
      <c r="G38" s="104">
        <v>257000</v>
      </c>
      <c r="H38" s="105">
        <f>+[1]Totals!EC80</f>
        <v>0</v>
      </c>
      <c r="I38" s="103">
        <f>+[1]Totals!ED80</f>
        <v>0</v>
      </c>
      <c r="J38" s="103">
        <f>+[1]Totals!EE80</f>
        <v>0</v>
      </c>
      <c r="K38" s="103">
        <f>+[1]Totals!EF80</f>
        <v>0</v>
      </c>
      <c r="L38" s="106">
        <f t="shared" si="0"/>
        <v>0</v>
      </c>
    </row>
    <row r="39" spans="1:12" x14ac:dyDescent="0.25">
      <c r="A39" s="101" t="s">
        <v>68</v>
      </c>
      <c r="B39" s="102">
        <v>8699547</v>
      </c>
      <c r="C39" s="103">
        <v>28006</v>
      </c>
      <c r="D39" s="103">
        <f>+[1]Totals!AN81</f>
        <v>2921039</v>
      </c>
      <c r="E39" s="103">
        <f>+[1]Totals!BL81</f>
        <v>319451</v>
      </c>
      <c r="F39" s="103">
        <f>+[1]Totals!CK81</f>
        <v>1022119</v>
      </c>
      <c r="G39" s="104">
        <v>3517442</v>
      </c>
      <c r="H39" s="105">
        <f>+[1]Totals!EC81</f>
        <v>0</v>
      </c>
      <c r="I39" s="103">
        <f>+[1]Totals!ED81</f>
        <v>46650</v>
      </c>
      <c r="J39" s="103">
        <f>+[1]Totals!EE81</f>
        <v>0</v>
      </c>
      <c r="K39" s="103">
        <f>+[1]Totals!EF81</f>
        <v>0</v>
      </c>
      <c r="L39" s="106">
        <f t="shared" si="0"/>
        <v>46650</v>
      </c>
    </row>
    <row r="40" spans="1:12" x14ac:dyDescent="0.25">
      <c r="A40" s="101" t="s">
        <v>69</v>
      </c>
      <c r="B40" s="102">
        <v>340952</v>
      </c>
      <c r="C40" s="103">
        <v>0</v>
      </c>
      <c r="D40" s="103">
        <f>+[1]Totals!AN82</f>
        <v>0</v>
      </c>
      <c r="E40" s="103">
        <f>+[1]Totals!BL82</f>
        <v>0</v>
      </c>
      <c r="F40" s="103">
        <f>+[1]Totals!CK82</f>
        <v>0</v>
      </c>
      <c r="G40" s="104">
        <v>0</v>
      </c>
      <c r="H40" s="105">
        <f>+[1]Totals!EC82</f>
        <v>0</v>
      </c>
      <c r="I40" s="103">
        <f>+[1]Totals!ED82</f>
        <v>0</v>
      </c>
      <c r="J40" s="103">
        <f>+[1]Totals!EE82</f>
        <v>0</v>
      </c>
      <c r="K40" s="103">
        <f>+[1]Totals!EF82</f>
        <v>0</v>
      </c>
      <c r="L40" s="106">
        <f t="shared" si="0"/>
        <v>0</v>
      </c>
    </row>
    <row r="41" spans="1:12" x14ac:dyDescent="0.25">
      <c r="A41" s="107" t="s">
        <v>70</v>
      </c>
      <c r="B41" s="102">
        <v>624996</v>
      </c>
      <c r="C41" s="103">
        <v>4450</v>
      </c>
      <c r="D41" s="103">
        <f>+[1]Totals!AN83</f>
        <v>148299</v>
      </c>
      <c r="E41" s="103">
        <f>+[1]Totals!BL83</f>
        <v>0</v>
      </c>
      <c r="F41" s="103">
        <f>+[1]Totals!CK83</f>
        <v>12850</v>
      </c>
      <c r="G41" s="104">
        <v>155950</v>
      </c>
      <c r="H41" s="105">
        <f>+[1]Totals!EC83</f>
        <v>0</v>
      </c>
      <c r="I41" s="103">
        <f>+[1]Totals!ED83</f>
        <v>12100</v>
      </c>
      <c r="J41" s="103">
        <f>+[1]Totals!EE83</f>
        <v>0</v>
      </c>
      <c r="K41" s="103">
        <f>+[1]Totals!EF83</f>
        <v>0</v>
      </c>
      <c r="L41" s="106">
        <f t="shared" si="0"/>
        <v>12100</v>
      </c>
    </row>
    <row r="42" spans="1:12" x14ac:dyDescent="0.25">
      <c r="A42" s="107" t="s">
        <v>71</v>
      </c>
      <c r="B42" s="102">
        <v>50638181</v>
      </c>
      <c r="C42" s="103">
        <v>5895370</v>
      </c>
      <c r="D42" s="103">
        <f>+[1]Totals!AN84</f>
        <v>1014050</v>
      </c>
      <c r="E42" s="103">
        <f>+[1]Totals!BL84</f>
        <v>18898859</v>
      </c>
      <c r="F42" s="103">
        <f>+[1]Totals!CK84</f>
        <v>323750</v>
      </c>
      <c r="G42" s="104">
        <v>1796960</v>
      </c>
      <c r="H42" s="105">
        <f>+[1]Totals!EC84</f>
        <v>7578170</v>
      </c>
      <c r="I42" s="103">
        <f>+[1]Totals!ED84</f>
        <v>7434816</v>
      </c>
      <c r="J42" s="103">
        <f>+[1]Totals!EE84</f>
        <v>0</v>
      </c>
      <c r="K42" s="103">
        <f>+[1]Totals!EF84</f>
        <v>0</v>
      </c>
      <c r="L42" s="106">
        <f t="shared" si="0"/>
        <v>15012986</v>
      </c>
    </row>
    <row r="43" spans="1:12" x14ac:dyDescent="0.25">
      <c r="A43" s="107" t="s">
        <v>72</v>
      </c>
      <c r="B43" s="102">
        <v>32070824</v>
      </c>
      <c r="C43" s="103">
        <v>2680955</v>
      </c>
      <c r="D43" s="103">
        <f>+[1]Totals!AN85</f>
        <v>2616817</v>
      </c>
      <c r="E43" s="103">
        <f>+[1]Totals!BL85</f>
        <v>5868750</v>
      </c>
      <c r="F43" s="103">
        <f>+[1]Totals!CK85</f>
        <v>223750</v>
      </c>
      <c r="G43" s="104">
        <v>145550</v>
      </c>
      <c r="H43" s="105">
        <f>+[1]Totals!EC85</f>
        <v>98350</v>
      </c>
      <c r="I43" s="103">
        <f>+[1]Totals!ED85</f>
        <v>0</v>
      </c>
      <c r="J43" s="103">
        <f>+[1]Totals!EE85</f>
        <v>0</v>
      </c>
      <c r="K43" s="103">
        <f>+[1]Totals!EF85</f>
        <v>0</v>
      </c>
      <c r="L43" s="106">
        <f t="shared" si="0"/>
        <v>98350</v>
      </c>
    </row>
    <row r="44" spans="1:12" x14ac:dyDescent="0.25">
      <c r="A44" s="101" t="s">
        <v>73</v>
      </c>
      <c r="B44" s="102">
        <v>213450</v>
      </c>
      <c r="C44" s="103">
        <v>0</v>
      </c>
      <c r="D44" s="103">
        <f>+[1]Totals!AN86</f>
        <v>10000</v>
      </c>
      <c r="E44" s="103">
        <f>+[1]Totals!BL86</f>
        <v>10000</v>
      </c>
      <c r="F44" s="103">
        <f>+[1]Totals!CK86</f>
        <v>0</v>
      </c>
      <c r="G44" s="104">
        <v>0</v>
      </c>
      <c r="H44" s="105">
        <f>+[1]Totals!EC86</f>
        <v>0</v>
      </c>
      <c r="I44" s="103">
        <f>+[1]Totals!ED86</f>
        <v>0</v>
      </c>
      <c r="J44" s="103">
        <f>+[1]Totals!EE86</f>
        <v>0</v>
      </c>
      <c r="K44" s="103">
        <f>+[1]Totals!EF86</f>
        <v>0</v>
      </c>
      <c r="L44" s="106">
        <f t="shared" si="0"/>
        <v>0</v>
      </c>
    </row>
    <row r="45" spans="1:12" x14ac:dyDescent="0.25">
      <c r="A45" s="101" t="s">
        <v>74</v>
      </c>
      <c r="B45" s="102">
        <v>81988749</v>
      </c>
      <c r="C45" s="103">
        <v>13131076</v>
      </c>
      <c r="D45" s="103">
        <f>+[1]Totals!AN87</f>
        <v>11855589</v>
      </c>
      <c r="E45" s="103">
        <f>+[1]Totals!BL87</f>
        <v>10746773</v>
      </c>
      <c r="F45" s="103">
        <f>+[1]Totals!CK87</f>
        <v>18773066</v>
      </c>
      <c r="G45" s="104">
        <v>8272784</v>
      </c>
      <c r="H45" s="105">
        <f>+[1]Totals!EC87</f>
        <v>2559982</v>
      </c>
      <c r="I45" s="103">
        <f>+[1]Totals!ED87</f>
        <v>5688110</v>
      </c>
      <c r="J45" s="103">
        <f>+[1]Totals!EE87</f>
        <v>0</v>
      </c>
      <c r="K45" s="103">
        <f>+[1]Totals!EF87</f>
        <v>0</v>
      </c>
      <c r="L45" s="106">
        <f t="shared" si="0"/>
        <v>8248092</v>
      </c>
    </row>
    <row r="46" spans="1:12" x14ac:dyDescent="0.25">
      <c r="A46" s="101" t="s">
        <v>75</v>
      </c>
      <c r="B46" s="102">
        <v>17043766</v>
      </c>
      <c r="C46" s="103">
        <v>5622710</v>
      </c>
      <c r="D46" s="103">
        <f>+[1]Totals!AN88</f>
        <v>443850</v>
      </c>
      <c r="E46" s="103">
        <f>+[1]Totals!BL88</f>
        <v>6716200</v>
      </c>
      <c r="F46" s="103">
        <f>+[1]Totals!CK88</f>
        <v>745200</v>
      </c>
      <c r="G46" s="104">
        <v>262550</v>
      </c>
      <c r="H46" s="105">
        <f>+[1]Totals!EC88</f>
        <v>108900</v>
      </c>
      <c r="I46" s="103">
        <f>+[1]Totals!ED88</f>
        <v>0</v>
      </c>
      <c r="J46" s="103">
        <f>+[1]Totals!EE88</f>
        <v>0</v>
      </c>
      <c r="K46" s="103">
        <f>+[1]Totals!EF88</f>
        <v>0</v>
      </c>
      <c r="L46" s="106">
        <f t="shared" si="0"/>
        <v>108900</v>
      </c>
    </row>
    <row r="47" spans="1:12" x14ac:dyDescent="0.25">
      <c r="A47" s="101" t="s">
        <v>76</v>
      </c>
      <c r="B47" s="102">
        <v>88520012</v>
      </c>
      <c r="C47" s="103">
        <v>22839478</v>
      </c>
      <c r="D47" s="103">
        <f>+[1]Totals!AN89</f>
        <v>2850557</v>
      </c>
      <c r="E47" s="103">
        <f>+[1]Totals!BL89</f>
        <v>13790423</v>
      </c>
      <c r="F47" s="103">
        <f>+[1]Totals!CK89</f>
        <v>22518250</v>
      </c>
      <c r="G47" s="104">
        <v>2159162</v>
      </c>
      <c r="H47" s="105">
        <f>+[1]Totals!EC89</f>
        <v>2243670</v>
      </c>
      <c r="I47" s="103">
        <f>+[1]Totals!ED89</f>
        <v>0</v>
      </c>
      <c r="J47" s="103">
        <f>+[1]Totals!EE89</f>
        <v>0</v>
      </c>
      <c r="K47" s="103">
        <f>+[1]Totals!EF89</f>
        <v>0</v>
      </c>
      <c r="L47" s="106">
        <f t="shared" si="0"/>
        <v>2243670</v>
      </c>
    </row>
    <row r="48" spans="1:12" x14ac:dyDescent="0.25">
      <c r="A48" s="101" t="s">
        <v>77</v>
      </c>
      <c r="B48" s="102">
        <v>42663221</v>
      </c>
      <c r="C48" s="103">
        <v>7383962</v>
      </c>
      <c r="D48" s="103">
        <f>+[1]Totals!AN90</f>
        <v>643350</v>
      </c>
      <c r="E48" s="103">
        <f>+[1]Totals!BL90</f>
        <v>1546341</v>
      </c>
      <c r="F48" s="103">
        <f>+[1]Totals!CK90</f>
        <v>12265535</v>
      </c>
      <c r="G48" s="104">
        <v>3541109</v>
      </c>
      <c r="H48" s="105">
        <f>+[1]Totals!EC90</f>
        <v>481984</v>
      </c>
      <c r="I48" s="103">
        <f>+[1]Totals!ED90</f>
        <v>282303</v>
      </c>
      <c r="J48" s="103">
        <f>+[1]Totals!EE90</f>
        <v>0</v>
      </c>
      <c r="K48" s="103">
        <f>+[1]Totals!EF90</f>
        <v>0</v>
      </c>
      <c r="L48" s="106">
        <f t="shared" si="0"/>
        <v>764287</v>
      </c>
    </row>
    <row r="49" spans="1:12" x14ac:dyDescent="0.25">
      <c r="A49" s="101" t="s">
        <v>78</v>
      </c>
      <c r="B49" s="102">
        <v>1695095</v>
      </c>
      <c r="C49" s="103">
        <v>0</v>
      </c>
      <c r="D49" s="103">
        <f>+[1]Totals!AN91</f>
        <v>1071376</v>
      </c>
      <c r="E49" s="103">
        <f>+[1]Totals!BL91</f>
        <v>0</v>
      </c>
      <c r="F49" s="103">
        <f>+[1]Totals!CK91</f>
        <v>247660</v>
      </c>
      <c r="G49" s="104">
        <v>1679592</v>
      </c>
      <c r="H49" s="105">
        <f>+[1]Totals!EC91</f>
        <v>0</v>
      </c>
      <c r="I49" s="103">
        <f>+[1]Totals!ED91</f>
        <v>0</v>
      </c>
      <c r="J49" s="103">
        <f>+[1]Totals!EE91</f>
        <v>0</v>
      </c>
      <c r="K49" s="103">
        <f>+[1]Totals!EF91</f>
        <v>0</v>
      </c>
      <c r="L49" s="106">
        <f t="shared" si="0"/>
        <v>0</v>
      </c>
    </row>
    <row r="50" spans="1:12" x14ac:dyDescent="0.25">
      <c r="A50" s="101" t="s">
        <v>79</v>
      </c>
      <c r="B50" s="102">
        <v>11922927</v>
      </c>
      <c r="C50" s="103">
        <v>1291242</v>
      </c>
      <c r="D50" s="103">
        <f>+[1]Totals!AN92</f>
        <v>2588652</v>
      </c>
      <c r="E50" s="103">
        <f>+[1]Totals!BL92</f>
        <v>1846558</v>
      </c>
      <c r="F50" s="103">
        <f>+[1]Totals!CK92</f>
        <v>900000</v>
      </c>
      <c r="G50" s="104">
        <v>2441175</v>
      </c>
      <c r="H50" s="105">
        <f>+[1]Totals!EC92</f>
        <v>0</v>
      </c>
      <c r="I50" s="103">
        <f>+[1]Totals!ED92</f>
        <v>240000</v>
      </c>
      <c r="J50" s="103">
        <f>+[1]Totals!EE92</f>
        <v>0</v>
      </c>
      <c r="K50" s="103">
        <f>+[1]Totals!EF92</f>
        <v>0</v>
      </c>
      <c r="L50" s="106">
        <f t="shared" si="0"/>
        <v>240000</v>
      </c>
    </row>
    <row r="51" spans="1:12" x14ac:dyDescent="0.25">
      <c r="A51" s="108" t="s">
        <v>9</v>
      </c>
      <c r="B51" s="109">
        <f>SUM(B4:B50)</f>
        <v>1801269243</v>
      </c>
      <c r="C51" s="110">
        <f>SUM(C4:C50)</f>
        <v>209210311</v>
      </c>
      <c r="D51" s="110">
        <f>SUM(D4:D50)</f>
        <v>205582406</v>
      </c>
      <c r="E51" s="110">
        <f t="shared" ref="E51:K51" si="1">SUM(E4:E50)</f>
        <v>259459521</v>
      </c>
      <c r="F51" s="110">
        <f t="shared" si="1"/>
        <v>195375167</v>
      </c>
      <c r="G51" s="111">
        <f t="shared" si="1"/>
        <v>167525359</v>
      </c>
      <c r="H51" s="112">
        <f t="shared" si="1"/>
        <v>66048601</v>
      </c>
      <c r="I51" s="110">
        <f t="shared" si="1"/>
        <v>52744454</v>
      </c>
      <c r="J51" s="110">
        <f t="shared" si="1"/>
        <v>0</v>
      </c>
      <c r="K51" s="110">
        <f t="shared" si="1"/>
        <v>0</v>
      </c>
      <c r="L51" s="113">
        <f>SUM(L4:L50)</f>
        <v>118793055</v>
      </c>
    </row>
    <row r="52" spans="1:12" x14ac:dyDescent="0.25">
      <c r="A52" s="114" t="s">
        <v>80</v>
      </c>
      <c r="B52" s="114"/>
    </row>
    <row r="53" spans="1:12" s="115" customFormat="1" x14ac:dyDescent="0.25">
      <c r="C53" s="83"/>
      <c r="D53" s="83"/>
      <c r="E53" s="83"/>
      <c r="F53" s="83"/>
      <c r="G53" s="83"/>
      <c r="H53" s="83"/>
      <c r="I53" s="83"/>
      <c r="J53" s="83"/>
      <c r="K53" s="83"/>
      <c r="L53" s="83"/>
    </row>
  </sheetData>
  <mergeCells count="7">
    <mergeCell ref="H2:L2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5B883-C02C-496F-B7B0-B75A93691B80}">
  <sheetPr>
    <pageSetUpPr fitToPage="1"/>
  </sheetPr>
  <dimension ref="A1:Y53"/>
  <sheetViews>
    <sheetView workbookViewId="0">
      <selection activeCell="O12" sqref="O12"/>
    </sheetView>
  </sheetViews>
  <sheetFormatPr defaultColWidth="9.28515625" defaultRowHeight="15" x14ac:dyDescent="0.25"/>
  <cols>
    <col min="1" max="1" width="21.42578125" customWidth="1"/>
    <col min="2" max="2" width="1.28515625" customWidth="1"/>
    <col min="3" max="3" width="10.7109375" customWidth="1"/>
    <col min="4" max="4" width="11" customWidth="1"/>
    <col min="5" max="5" width="10.140625" customWidth="1"/>
    <col min="6" max="6" width="10.140625" bestFit="1" customWidth="1"/>
    <col min="7" max="7" width="12.28515625" customWidth="1"/>
    <col min="8" max="8" width="1.7109375" customWidth="1"/>
    <col min="9" max="9" width="10.7109375" customWidth="1"/>
    <col min="10" max="10" width="11" customWidth="1"/>
    <col min="11" max="11" width="10.140625" customWidth="1"/>
    <col min="12" max="12" width="10.140625" bestFit="1" customWidth="1"/>
    <col min="13" max="13" width="12.28515625" customWidth="1"/>
    <col min="14" max="14" width="2.28515625" customWidth="1"/>
    <col min="15" max="15" width="10.7109375" customWidth="1"/>
    <col min="16" max="16" width="11" customWidth="1"/>
    <col min="17" max="17" width="10.140625" customWidth="1"/>
    <col min="18" max="18" width="10.140625" bestFit="1" customWidth="1"/>
    <col min="19" max="19" width="12.28515625" customWidth="1"/>
    <col min="20" max="20" width="2.140625" customWidth="1"/>
    <col min="21" max="21" width="10.7109375" customWidth="1"/>
    <col min="22" max="22" width="11" customWidth="1"/>
    <col min="23" max="23" width="10.140625" customWidth="1"/>
    <col min="25" max="25" width="12.28515625" customWidth="1"/>
  </cols>
  <sheetData>
    <row r="1" spans="1:25" s="13" customFormat="1" ht="24" customHeight="1" x14ac:dyDescent="0.25">
      <c r="A1" s="116" t="s">
        <v>81</v>
      </c>
    </row>
    <row r="2" spans="1:25" s="13" customFormat="1" ht="3.6" customHeight="1" x14ac:dyDescent="0.25">
      <c r="A2" s="116"/>
    </row>
    <row r="3" spans="1:25" s="118" customFormat="1" ht="17.45" customHeight="1" x14ac:dyDescent="0.25">
      <c r="A3" s="117" t="s">
        <v>5</v>
      </c>
      <c r="C3" s="230">
        <v>2022</v>
      </c>
      <c r="D3" s="230"/>
      <c r="E3" s="230"/>
      <c r="F3" s="230"/>
      <c r="G3" s="230"/>
      <c r="I3" s="230">
        <v>2023</v>
      </c>
      <c r="J3" s="230"/>
      <c r="K3" s="230"/>
      <c r="L3" s="230"/>
      <c r="M3" s="230"/>
      <c r="O3" s="230">
        <v>2024</v>
      </c>
      <c r="P3" s="230"/>
      <c r="Q3" s="230"/>
      <c r="R3" s="230"/>
      <c r="S3" s="230"/>
      <c r="U3" s="230">
        <v>2025</v>
      </c>
      <c r="V3" s="230"/>
      <c r="W3" s="230"/>
      <c r="X3" s="230"/>
      <c r="Y3" s="230"/>
    </row>
    <row r="4" spans="1:25" s="61" customFormat="1" ht="15.6" customHeight="1" x14ac:dyDescent="0.25">
      <c r="A4" s="120" t="s">
        <v>28</v>
      </c>
      <c r="C4" s="119" t="s">
        <v>82</v>
      </c>
      <c r="D4" s="119" t="s">
        <v>83</v>
      </c>
      <c r="E4" s="119" t="s">
        <v>84</v>
      </c>
      <c r="F4" s="119" t="s">
        <v>85</v>
      </c>
      <c r="G4" s="62" t="s">
        <v>9</v>
      </c>
      <c r="I4" s="119" t="s">
        <v>82</v>
      </c>
      <c r="J4" s="119" t="s">
        <v>83</v>
      </c>
      <c r="K4" s="119" t="s">
        <v>84</v>
      </c>
      <c r="L4" s="119" t="s">
        <v>85</v>
      </c>
      <c r="M4" s="62" t="s">
        <v>9</v>
      </c>
      <c r="O4" s="121" t="s">
        <v>82</v>
      </c>
      <c r="P4" s="121" t="s">
        <v>83</v>
      </c>
      <c r="Q4" s="121" t="s">
        <v>84</v>
      </c>
      <c r="R4" s="121" t="s">
        <v>85</v>
      </c>
      <c r="S4" s="122" t="s">
        <v>9</v>
      </c>
      <c r="U4" s="121" t="s">
        <v>82</v>
      </c>
      <c r="V4" s="121" t="s">
        <v>83</v>
      </c>
      <c r="W4" s="121" t="s">
        <v>84</v>
      </c>
      <c r="X4" s="121" t="s">
        <v>85</v>
      </c>
      <c r="Y4" s="122" t="s">
        <v>9</v>
      </c>
    </row>
    <row r="5" spans="1:25" s="123" customFormat="1" ht="13.15" customHeight="1" x14ac:dyDescent="0.25">
      <c r="A5" s="1" t="s">
        <v>33</v>
      </c>
      <c r="C5" s="99">
        <f>+[1]Totals!BH46</f>
        <v>2996030</v>
      </c>
      <c r="D5" s="97">
        <f>+[1]Totals!BI46</f>
        <v>7500</v>
      </c>
      <c r="E5" s="97">
        <f>+[1]Totals!BJ46</f>
        <v>250000</v>
      </c>
      <c r="F5" s="97">
        <f>+[1]Totals!BK46</f>
        <v>1063000</v>
      </c>
      <c r="G5" s="71">
        <f>SUM(C5:F5)</f>
        <v>4316530</v>
      </c>
      <c r="I5" s="99">
        <f>+[1]Totals!CG46</f>
        <v>734050</v>
      </c>
      <c r="J5" s="97">
        <f>+[1]Totals!CH46</f>
        <v>10100</v>
      </c>
      <c r="K5" s="97">
        <f>+[1]Totals!CI46</f>
        <v>0</v>
      </c>
      <c r="L5" s="97">
        <f>+[1]Totals!CJ46</f>
        <v>0</v>
      </c>
      <c r="M5" s="71">
        <f>SUM(I5:L5)</f>
        <v>744150</v>
      </c>
      <c r="O5" s="99">
        <f>+[1]Totals!DE46</f>
        <v>0</v>
      </c>
      <c r="P5" s="97">
        <f>+[1]Totals!DF46</f>
        <v>0</v>
      </c>
      <c r="Q5" s="97">
        <f>+[1]Totals!DG46</f>
        <v>430667</v>
      </c>
      <c r="R5" s="97">
        <f>+[1]Totals!DH46</f>
        <v>1442271</v>
      </c>
      <c r="S5" s="71">
        <f>SUM(O5:R5)</f>
        <v>1872938</v>
      </c>
      <c r="U5" s="99">
        <f>+[1]Totals!EC46</f>
        <v>883650</v>
      </c>
      <c r="V5" s="97">
        <f>+[1]Totals!ED46</f>
        <v>2650993</v>
      </c>
      <c r="W5" s="97">
        <f>+[1]Totals!EE46</f>
        <v>0</v>
      </c>
      <c r="X5" s="97">
        <f>+[1]Totals!EF46</f>
        <v>0</v>
      </c>
      <c r="Y5" s="71">
        <f>SUM(U5:X5)</f>
        <v>3534643</v>
      </c>
    </row>
    <row r="6" spans="1:25" s="123" customFormat="1" ht="13.15" customHeight="1" x14ac:dyDescent="0.25">
      <c r="A6" s="1" t="s">
        <v>34</v>
      </c>
      <c r="C6" s="105">
        <f>+[1]Totals!BH47</f>
        <v>0</v>
      </c>
      <c r="D6" s="103">
        <f>+[1]Totals!BI47</f>
        <v>0</v>
      </c>
      <c r="E6" s="103">
        <f>+[1]Totals!BJ47</f>
        <v>3319897</v>
      </c>
      <c r="F6" s="103">
        <f>+[1]Totals!BK47</f>
        <v>5185877</v>
      </c>
      <c r="G6" s="75">
        <f t="shared" ref="G6:G51" si="0">SUM(C6:F6)</f>
        <v>8505774</v>
      </c>
      <c r="I6" s="105">
        <f>+[1]Totals!CG47</f>
        <v>600000</v>
      </c>
      <c r="J6" s="103">
        <f>+[1]Totals!CH47</f>
        <v>500000</v>
      </c>
      <c r="K6" s="103">
        <f>+[1]Totals!CI47</f>
        <v>853500</v>
      </c>
      <c r="L6" s="103">
        <f>+[1]Totals!CJ47</f>
        <v>0</v>
      </c>
      <c r="M6" s="75">
        <f t="shared" ref="M6:M51" si="1">SUM(I6:L6)</f>
        <v>1953500</v>
      </c>
      <c r="O6" s="105">
        <f>+[1]Totals!DE47</f>
        <v>0</v>
      </c>
      <c r="P6" s="103">
        <f>+[1]Totals!DF47</f>
        <v>27223</v>
      </c>
      <c r="Q6" s="103">
        <f>+[1]Totals!DG47</f>
        <v>0</v>
      </c>
      <c r="R6" s="103">
        <f>+[1]Totals!DH47</f>
        <v>0</v>
      </c>
      <c r="S6" s="75">
        <f t="shared" ref="S6:S51" si="2">SUM(O6:R6)</f>
        <v>27223</v>
      </c>
      <c r="U6" s="105">
        <f>+[1]Totals!EC47</f>
        <v>0</v>
      </c>
      <c r="V6" s="103">
        <f>+[1]Totals!ED47</f>
        <v>28178</v>
      </c>
      <c r="W6" s="103">
        <f>+[1]Totals!EE47</f>
        <v>0</v>
      </c>
      <c r="X6" s="103">
        <f>+[1]Totals!EF47</f>
        <v>0</v>
      </c>
      <c r="Y6" s="75">
        <f t="shared" ref="Y6:Y51" si="3">SUM(U6:X6)</f>
        <v>28178</v>
      </c>
    </row>
    <row r="7" spans="1:25" s="123" customFormat="1" ht="13.15" customHeight="1" x14ac:dyDescent="0.25">
      <c r="A7" s="1" t="s">
        <v>35</v>
      </c>
      <c r="C7" s="105">
        <f>+[1]Totals!BH48</f>
        <v>0</v>
      </c>
      <c r="D7" s="103">
        <f>+[1]Totals!BI48</f>
        <v>0</v>
      </c>
      <c r="E7" s="103">
        <f>+[1]Totals!BJ48</f>
        <v>0</v>
      </c>
      <c r="F7" s="103">
        <f>+[1]Totals!BK48</f>
        <v>0</v>
      </c>
      <c r="G7" s="75">
        <f t="shared" si="0"/>
        <v>0</v>
      </c>
      <c r="I7" s="105">
        <f>+[1]Totals!CG48</f>
        <v>0</v>
      </c>
      <c r="J7" s="103">
        <f>+[1]Totals!CH48</f>
        <v>0</v>
      </c>
      <c r="K7" s="103">
        <f>+[1]Totals!CI48</f>
        <v>210000</v>
      </c>
      <c r="L7" s="103">
        <f>+[1]Totals!CJ48</f>
        <v>0</v>
      </c>
      <c r="M7" s="75">
        <f t="shared" si="1"/>
        <v>210000</v>
      </c>
      <c r="O7" s="105">
        <f>+[1]Totals!DE48</f>
        <v>0</v>
      </c>
      <c r="P7" s="103">
        <f>+[1]Totals!DF48</f>
        <v>0</v>
      </c>
      <c r="Q7" s="103">
        <f>+[1]Totals!DG48</f>
        <v>0</v>
      </c>
      <c r="R7" s="103">
        <f>+[1]Totals!DH48</f>
        <v>0</v>
      </c>
      <c r="S7" s="75">
        <f t="shared" si="2"/>
        <v>0</v>
      </c>
      <c r="U7" s="105">
        <f>+[1]Totals!EC48</f>
        <v>0</v>
      </c>
      <c r="V7" s="103">
        <f>+[1]Totals!ED48</f>
        <v>0</v>
      </c>
      <c r="W7" s="103">
        <f>+[1]Totals!EE48</f>
        <v>0</v>
      </c>
      <c r="X7" s="103">
        <f>+[1]Totals!EF48</f>
        <v>0</v>
      </c>
      <c r="Y7" s="75">
        <f t="shared" si="3"/>
        <v>0</v>
      </c>
    </row>
    <row r="8" spans="1:25" s="123" customFormat="1" ht="13.15" customHeight="1" x14ac:dyDescent="0.25">
      <c r="A8" s="1" t="s">
        <v>36</v>
      </c>
      <c r="C8" s="105">
        <f>+[1]Totals!BH49</f>
        <v>2508691</v>
      </c>
      <c r="D8" s="103">
        <f>+[1]Totals!BI49</f>
        <v>4584692</v>
      </c>
      <c r="E8" s="103">
        <f>+[1]Totals!BJ49</f>
        <v>8000</v>
      </c>
      <c r="F8" s="103">
        <f>+[1]Totals!BK49</f>
        <v>12546</v>
      </c>
      <c r="G8" s="75">
        <f t="shared" si="0"/>
        <v>7113929</v>
      </c>
      <c r="I8" s="105">
        <f>+[1]Totals!CG49</f>
        <v>18000</v>
      </c>
      <c r="J8" s="103">
        <f>+[1]Totals!CH49</f>
        <v>530500</v>
      </c>
      <c r="K8" s="103">
        <f>+[1]Totals!CI49</f>
        <v>9600</v>
      </c>
      <c r="L8" s="103">
        <f>+[1]Totals!CJ49</f>
        <v>21300</v>
      </c>
      <c r="M8" s="75">
        <f t="shared" si="1"/>
        <v>579400</v>
      </c>
      <c r="O8" s="105">
        <f>+[1]Totals!DE49</f>
        <v>0</v>
      </c>
      <c r="P8" s="103">
        <f>+[1]Totals!DF49</f>
        <v>2485930</v>
      </c>
      <c r="Q8" s="103">
        <f>+[1]Totals!DG49</f>
        <v>1062050</v>
      </c>
      <c r="R8" s="103">
        <f>+[1]Totals!DH49</f>
        <v>8909750</v>
      </c>
      <c r="S8" s="75">
        <f t="shared" si="2"/>
        <v>12457730</v>
      </c>
      <c r="U8" s="105">
        <f>+[1]Totals!EC49</f>
        <v>5804900</v>
      </c>
      <c r="V8" s="103">
        <f>+[1]Totals!ED49</f>
        <v>1330704</v>
      </c>
      <c r="W8" s="103">
        <f>+[1]Totals!EE49</f>
        <v>0</v>
      </c>
      <c r="X8" s="103">
        <f>+[1]Totals!EF49</f>
        <v>0</v>
      </c>
      <c r="Y8" s="75">
        <f t="shared" si="3"/>
        <v>7135604</v>
      </c>
    </row>
    <row r="9" spans="1:25" s="123" customFormat="1" ht="13.15" customHeight="1" x14ac:dyDescent="0.25">
      <c r="A9" s="1" t="s">
        <v>37</v>
      </c>
      <c r="C9" s="105">
        <f>+[1]Totals!BH50</f>
        <v>903432</v>
      </c>
      <c r="D9" s="103">
        <f>+[1]Totals!BI50</f>
        <v>248819</v>
      </c>
      <c r="E9" s="103">
        <f>+[1]Totals!BJ50</f>
        <v>359398</v>
      </c>
      <c r="F9" s="103">
        <f>+[1]Totals!BK50</f>
        <v>167659</v>
      </c>
      <c r="G9" s="75">
        <f t="shared" si="0"/>
        <v>1679308</v>
      </c>
      <c r="I9" s="105">
        <f>+[1]Totals!CG50</f>
        <v>48755</v>
      </c>
      <c r="J9" s="103">
        <f>+[1]Totals!CH50</f>
        <v>1457113</v>
      </c>
      <c r="K9" s="103">
        <f>+[1]Totals!CI50</f>
        <v>819656</v>
      </c>
      <c r="L9" s="103">
        <f>+[1]Totals!CJ50</f>
        <v>0</v>
      </c>
      <c r="M9" s="75">
        <f t="shared" si="1"/>
        <v>2325524</v>
      </c>
      <c r="O9" s="105">
        <f>+[1]Totals!DE50</f>
        <v>0</v>
      </c>
      <c r="P9" s="103">
        <f>+[1]Totals!DF50</f>
        <v>0</v>
      </c>
      <c r="Q9" s="103">
        <f>+[1]Totals!DG50</f>
        <v>790855</v>
      </c>
      <c r="R9" s="103">
        <f>+[1]Totals!DH50</f>
        <v>0</v>
      </c>
      <c r="S9" s="75">
        <f t="shared" si="2"/>
        <v>790855</v>
      </c>
      <c r="U9" s="105">
        <f>+[1]Totals!EC50</f>
        <v>7216737</v>
      </c>
      <c r="V9" s="103">
        <f>+[1]Totals!ED50</f>
        <v>800000</v>
      </c>
      <c r="W9" s="103">
        <f>+[1]Totals!EE50</f>
        <v>0</v>
      </c>
      <c r="X9" s="103">
        <f>+[1]Totals!EF50</f>
        <v>0</v>
      </c>
      <c r="Y9" s="75">
        <f t="shared" si="3"/>
        <v>8016737</v>
      </c>
    </row>
    <row r="10" spans="1:25" s="123" customFormat="1" ht="13.15" customHeight="1" x14ac:dyDescent="0.25">
      <c r="A10" t="s">
        <v>38</v>
      </c>
      <c r="C10" s="105">
        <f>+[1]Totals!BH51</f>
        <v>91750</v>
      </c>
      <c r="D10" s="103">
        <f>+[1]Totals!BI51</f>
        <v>1855100</v>
      </c>
      <c r="E10" s="103">
        <f>+[1]Totals!BJ51</f>
        <v>0</v>
      </c>
      <c r="F10" s="103">
        <f>+[1]Totals!BK51</f>
        <v>6000</v>
      </c>
      <c r="G10" s="75">
        <f t="shared" si="0"/>
        <v>1952850</v>
      </c>
      <c r="I10" s="105">
        <f>+[1]Totals!CG51</f>
        <v>1012050</v>
      </c>
      <c r="J10" s="103">
        <f>+[1]Totals!CH51</f>
        <v>570950</v>
      </c>
      <c r="K10" s="103">
        <f>+[1]Totals!CI51</f>
        <v>0</v>
      </c>
      <c r="L10" s="103">
        <f>+[1]Totals!CJ51</f>
        <v>52000</v>
      </c>
      <c r="M10" s="75">
        <f t="shared" si="1"/>
        <v>1635000</v>
      </c>
      <c r="O10" s="105">
        <f>+[1]Totals!DE51</f>
        <v>0</v>
      </c>
      <c r="P10" s="103">
        <f>+[1]Totals!DF51</f>
        <v>0</v>
      </c>
      <c r="Q10" s="103">
        <f>+[1]Totals!DG51</f>
        <v>181850</v>
      </c>
      <c r="R10" s="103">
        <f>+[1]Totals!DH51</f>
        <v>0</v>
      </c>
      <c r="S10" s="75">
        <f t="shared" si="2"/>
        <v>181850</v>
      </c>
      <c r="U10" s="105">
        <f>+[1]Totals!EC51</f>
        <v>3240000</v>
      </c>
      <c r="V10" s="103">
        <f>+[1]Totals!ED51</f>
        <v>1613550</v>
      </c>
      <c r="W10" s="103">
        <f>+[1]Totals!EE51</f>
        <v>0</v>
      </c>
      <c r="X10" s="103">
        <f>+[1]Totals!EF51</f>
        <v>0</v>
      </c>
      <c r="Y10" s="75">
        <f t="shared" si="3"/>
        <v>4853550</v>
      </c>
    </row>
    <row r="11" spans="1:25" s="123" customFormat="1" ht="13.15" customHeight="1" x14ac:dyDescent="0.25">
      <c r="A11" s="1" t="s">
        <v>39</v>
      </c>
      <c r="C11" s="105">
        <f>+[1]Totals!BH52</f>
        <v>4120748</v>
      </c>
      <c r="D11" s="103">
        <f>+[1]Totals!BI52</f>
        <v>5524202</v>
      </c>
      <c r="E11" s="103">
        <f>+[1]Totals!BJ52</f>
        <v>289900</v>
      </c>
      <c r="F11" s="103">
        <f>+[1]Totals!BK52</f>
        <v>2304200</v>
      </c>
      <c r="G11" s="75">
        <f t="shared" si="0"/>
        <v>12239050</v>
      </c>
      <c r="I11" s="105">
        <f>+[1]Totals!CG52</f>
        <v>416500</v>
      </c>
      <c r="J11" s="103">
        <f>+[1]Totals!CH52</f>
        <v>352500</v>
      </c>
      <c r="K11" s="103">
        <f>+[1]Totals!CI52</f>
        <v>60000</v>
      </c>
      <c r="L11" s="103">
        <f>+[1]Totals!CJ52</f>
        <v>0</v>
      </c>
      <c r="M11" s="75">
        <f t="shared" si="1"/>
        <v>829000</v>
      </c>
      <c r="O11" s="105">
        <f>+[1]Totals!DE52</f>
        <v>2047</v>
      </c>
      <c r="P11" s="103">
        <f>+[1]Totals!DF52</f>
        <v>52850</v>
      </c>
      <c r="Q11" s="103">
        <f>+[1]Totals!DG52</f>
        <v>25950</v>
      </c>
      <c r="R11" s="103">
        <f>+[1]Totals!DH52</f>
        <v>56642</v>
      </c>
      <c r="S11" s="75">
        <f t="shared" si="2"/>
        <v>137489</v>
      </c>
      <c r="U11" s="105">
        <f>+[1]Totals!EC52</f>
        <v>10108989</v>
      </c>
      <c r="V11" s="103">
        <f>+[1]Totals!ED52</f>
        <v>893200</v>
      </c>
      <c r="W11" s="103">
        <f>+[1]Totals!EE52</f>
        <v>0</v>
      </c>
      <c r="X11" s="103">
        <f>+[1]Totals!EF52</f>
        <v>0</v>
      </c>
      <c r="Y11" s="75">
        <f t="shared" si="3"/>
        <v>11002189</v>
      </c>
    </row>
    <row r="12" spans="1:25" s="123" customFormat="1" ht="13.15" customHeight="1" x14ac:dyDescent="0.25">
      <c r="A12" t="s">
        <v>40</v>
      </c>
      <c r="C12" s="105">
        <f>+[1]Totals!BH53</f>
        <v>5000</v>
      </c>
      <c r="D12" s="103">
        <f>+[1]Totals!BI53</f>
        <v>0</v>
      </c>
      <c r="E12" s="103">
        <f>+[1]Totals!BJ53</f>
        <v>0</v>
      </c>
      <c r="F12" s="103">
        <f>+[1]Totals!BK53</f>
        <v>5000</v>
      </c>
      <c r="G12" s="75">
        <f t="shared" si="0"/>
        <v>10000</v>
      </c>
      <c r="I12" s="105">
        <f>+[1]Totals!CG53</f>
        <v>0</v>
      </c>
      <c r="J12" s="103">
        <f>+[1]Totals!CH53</f>
        <v>0</v>
      </c>
      <c r="K12" s="103">
        <f>+[1]Totals!CI53</f>
        <v>0</v>
      </c>
      <c r="L12" s="103">
        <f>+[1]Totals!CJ53</f>
        <v>0</v>
      </c>
      <c r="M12" s="75">
        <f t="shared" si="1"/>
        <v>0</v>
      </c>
      <c r="O12" s="105">
        <f>+[1]Totals!DE53</f>
        <v>0</v>
      </c>
      <c r="P12" s="103">
        <f>+[1]Totals!DF53</f>
        <v>6569</v>
      </c>
      <c r="Q12" s="103">
        <f>+[1]Totals!DG53</f>
        <v>0</v>
      </c>
      <c r="R12" s="103">
        <f>+[1]Totals!DH53</f>
        <v>0</v>
      </c>
      <c r="S12" s="75">
        <f t="shared" si="2"/>
        <v>6569</v>
      </c>
      <c r="U12" s="105">
        <f>+[1]Totals!EC53</f>
        <v>0</v>
      </c>
      <c r="V12" s="103">
        <f>+[1]Totals!ED53</f>
        <v>0</v>
      </c>
      <c r="W12" s="103">
        <f>+[1]Totals!EE53</f>
        <v>0</v>
      </c>
      <c r="X12" s="103">
        <f>+[1]Totals!EF53</f>
        <v>0</v>
      </c>
      <c r="Y12" s="75">
        <f t="shared" si="3"/>
        <v>0</v>
      </c>
    </row>
    <row r="13" spans="1:25" s="123" customFormat="1" ht="13.15" customHeight="1" x14ac:dyDescent="0.25">
      <c r="A13" s="1" t="s">
        <v>41</v>
      </c>
      <c r="C13" s="105">
        <f>+[1]Totals!BH54</f>
        <v>0</v>
      </c>
      <c r="D13" s="103">
        <f>+[1]Totals!BI54</f>
        <v>3071300</v>
      </c>
      <c r="E13" s="103">
        <f>+[1]Totals!BJ54</f>
        <v>7264000</v>
      </c>
      <c r="F13" s="103">
        <f>+[1]Totals!BK54</f>
        <v>1221700</v>
      </c>
      <c r="G13" s="75">
        <f t="shared" si="0"/>
        <v>11557000</v>
      </c>
      <c r="I13" s="105">
        <f>+[1]Totals!CG54</f>
        <v>708100</v>
      </c>
      <c r="J13" s="103">
        <f>+[1]Totals!CH54</f>
        <v>0</v>
      </c>
      <c r="K13" s="103">
        <f>+[1]Totals!CI54</f>
        <v>812850</v>
      </c>
      <c r="L13" s="103">
        <f>+[1]Totals!CJ54</f>
        <v>1000</v>
      </c>
      <c r="M13" s="75">
        <f t="shared" si="1"/>
        <v>1521950</v>
      </c>
      <c r="O13" s="105">
        <f>+[1]Totals!DE54</f>
        <v>10000</v>
      </c>
      <c r="P13" s="103">
        <f>+[1]Totals!DF54</f>
        <v>19000</v>
      </c>
      <c r="Q13" s="103">
        <f>+[1]Totals!DG54</f>
        <v>505150</v>
      </c>
      <c r="R13" s="103">
        <f>+[1]Totals!DH54</f>
        <v>691410</v>
      </c>
      <c r="S13" s="75">
        <f t="shared" si="2"/>
        <v>1225560</v>
      </c>
      <c r="U13" s="105">
        <f>+[1]Totals!EC54</f>
        <v>752902</v>
      </c>
      <c r="V13" s="103">
        <f>+[1]Totals!ED54</f>
        <v>3228500</v>
      </c>
      <c r="W13" s="103">
        <f>+[1]Totals!EE54</f>
        <v>0</v>
      </c>
      <c r="X13" s="103">
        <f>+[1]Totals!EF54</f>
        <v>0</v>
      </c>
      <c r="Y13" s="75">
        <f t="shared" si="3"/>
        <v>3981402</v>
      </c>
    </row>
    <row r="14" spans="1:25" s="123" customFormat="1" ht="13.15" customHeight="1" x14ac:dyDescent="0.25">
      <c r="A14" s="1" t="s">
        <v>42</v>
      </c>
      <c r="C14" s="105">
        <f>+[1]Totals!BH55</f>
        <v>0</v>
      </c>
      <c r="D14" s="103">
        <f>+[1]Totals!BI55</f>
        <v>0</v>
      </c>
      <c r="E14" s="103">
        <f>+[1]Totals!BJ55</f>
        <v>0</v>
      </c>
      <c r="F14" s="103">
        <f>+[1]Totals!BK55</f>
        <v>0</v>
      </c>
      <c r="G14" s="75">
        <f t="shared" si="0"/>
        <v>0</v>
      </c>
      <c r="I14" s="105">
        <f>+[1]Totals!CG55</f>
        <v>121400</v>
      </c>
      <c r="J14" s="103">
        <f>+[1]Totals!CH55</f>
        <v>0</v>
      </c>
      <c r="K14" s="103">
        <f>+[1]Totals!CI55</f>
        <v>0</v>
      </c>
      <c r="L14" s="103">
        <f>+[1]Totals!CJ55</f>
        <v>0</v>
      </c>
      <c r="M14" s="75">
        <f t="shared" si="1"/>
        <v>121400</v>
      </c>
      <c r="O14" s="105">
        <f>+[1]Totals!DE55</f>
        <v>0</v>
      </c>
      <c r="P14" s="103">
        <f>+[1]Totals!DF55</f>
        <v>0</v>
      </c>
      <c r="Q14" s="103">
        <f>+[1]Totals!DG55</f>
        <v>108000</v>
      </c>
      <c r="R14" s="103">
        <f>+[1]Totals!DH55</f>
        <v>0</v>
      </c>
      <c r="S14" s="75">
        <f t="shared" si="2"/>
        <v>108000</v>
      </c>
      <c r="U14" s="105">
        <f>+[1]Totals!EC55</f>
        <v>0</v>
      </c>
      <c r="V14" s="103">
        <f>+[1]Totals!ED55</f>
        <v>0</v>
      </c>
      <c r="W14" s="103">
        <f>+[1]Totals!EE55</f>
        <v>0</v>
      </c>
      <c r="X14" s="103">
        <f>+[1]Totals!EF55</f>
        <v>0</v>
      </c>
      <c r="Y14" s="75">
        <f t="shared" si="3"/>
        <v>0</v>
      </c>
    </row>
    <row r="15" spans="1:25" s="123" customFormat="1" ht="13.15" customHeight="1" x14ac:dyDescent="0.25">
      <c r="A15" s="1" t="s">
        <v>43</v>
      </c>
      <c r="C15" s="105">
        <f>+[1]Totals!BH56</f>
        <v>1747589</v>
      </c>
      <c r="D15" s="103">
        <f>+[1]Totals!BI56</f>
        <v>1523313</v>
      </c>
      <c r="E15" s="103">
        <f>+[1]Totals!BJ56</f>
        <v>19800</v>
      </c>
      <c r="F15" s="103">
        <f>+[1]Totals!BK56</f>
        <v>1156494</v>
      </c>
      <c r="G15" s="75">
        <f t="shared" si="0"/>
        <v>4447196</v>
      </c>
      <c r="I15" s="105">
        <f>+[1]Totals!CG56</f>
        <v>0</v>
      </c>
      <c r="J15" s="103">
        <f>+[1]Totals!CH56</f>
        <v>0</v>
      </c>
      <c r="K15" s="103">
        <f>+[1]Totals!CI56</f>
        <v>0</v>
      </c>
      <c r="L15" s="103">
        <f>+[1]Totals!CJ56</f>
        <v>0</v>
      </c>
      <c r="M15" s="75">
        <f t="shared" si="1"/>
        <v>0</v>
      </c>
      <c r="O15" s="105">
        <f>+[1]Totals!DE56</f>
        <v>0</v>
      </c>
      <c r="P15" s="103">
        <f>+[1]Totals!DF56</f>
        <v>0</v>
      </c>
      <c r="Q15" s="103">
        <f>+[1]Totals!DG56</f>
        <v>307434</v>
      </c>
      <c r="R15" s="103">
        <f>+[1]Totals!DH56</f>
        <v>1245927</v>
      </c>
      <c r="S15" s="75">
        <f t="shared" si="2"/>
        <v>1553361</v>
      </c>
      <c r="U15" s="105">
        <f>+[1]Totals!EC56</f>
        <v>2238035</v>
      </c>
      <c r="V15" s="103">
        <f>+[1]Totals!ED56</f>
        <v>0</v>
      </c>
      <c r="W15" s="103">
        <f>+[1]Totals!EE56</f>
        <v>0</v>
      </c>
      <c r="X15" s="103">
        <f>+[1]Totals!EF56</f>
        <v>0</v>
      </c>
      <c r="Y15" s="75">
        <f t="shared" si="3"/>
        <v>2238035</v>
      </c>
    </row>
    <row r="16" spans="1:25" s="123" customFormat="1" ht="13.15" customHeight="1" x14ac:dyDescent="0.25">
      <c r="A16" s="1" t="s">
        <v>44</v>
      </c>
      <c r="C16" s="105">
        <f>+[1]Totals!BH57</f>
        <v>360374</v>
      </c>
      <c r="D16" s="103">
        <f>+[1]Totals!BI57</f>
        <v>94000</v>
      </c>
      <c r="E16" s="103">
        <f>+[1]Totals!BJ57</f>
        <v>1577309</v>
      </c>
      <c r="F16" s="103">
        <f>+[1]Totals!BK57</f>
        <v>251395</v>
      </c>
      <c r="G16" s="75">
        <f t="shared" si="0"/>
        <v>2283078</v>
      </c>
      <c r="I16" s="105">
        <f>+[1]Totals!CG57</f>
        <v>172304</v>
      </c>
      <c r="J16" s="103">
        <f>+[1]Totals!CH57</f>
        <v>24000</v>
      </c>
      <c r="K16" s="103">
        <f>+[1]Totals!CI57</f>
        <v>7336662</v>
      </c>
      <c r="L16" s="103">
        <f>+[1]Totals!CJ57</f>
        <v>3208187</v>
      </c>
      <c r="M16" s="75">
        <f t="shared" si="1"/>
        <v>10741153</v>
      </c>
      <c r="O16" s="105">
        <f>+[1]Totals!DE57</f>
        <v>5709822</v>
      </c>
      <c r="P16" s="103">
        <f>+[1]Totals!DF57</f>
        <v>0</v>
      </c>
      <c r="Q16" s="103">
        <f>+[1]Totals!DG57</f>
        <v>300</v>
      </c>
      <c r="R16" s="103">
        <f>+[1]Totals!DH57</f>
        <v>21700</v>
      </c>
      <c r="S16" s="75">
        <f t="shared" si="2"/>
        <v>5731822</v>
      </c>
      <c r="U16" s="105">
        <f>+[1]Totals!EC57</f>
        <v>167326</v>
      </c>
      <c r="V16" s="103">
        <f>+[1]Totals!ED57</f>
        <v>534276</v>
      </c>
      <c r="W16" s="103">
        <f>+[1]Totals!EE57</f>
        <v>0</v>
      </c>
      <c r="X16" s="103">
        <f>+[1]Totals!EF57</f>
        <v>0</v>
      </c>
      <c r="Y16" s="75">
        <f t="shared" si="3"/>
        <v>701602</v>
      </c>
    </row>
    <row r="17" spans="1:25" s="123" customFormat="1" ht="13.15" customHeight="1" x14ac:dyDescent="0.25">
      <c r="A17" s="1" t="s">
        <v>45</v>
      </c>
      <c r="C17" s="105">
        <f>+[1]Totals!BH58</f>
        <v>230883</v>
      </c>
      <c r="D17" s="103">
        <f>+[1]Totals!BI58</f>
        <v>0</v>
      </c>
      <c r="E17" s="103">
        <f>+[1]Totals!BJ58</f>
        <v>0</v>
      </c>
      <c r="F17" s="103">
        <f>+[1]Totals!BK58</f>
        <v>0</v>
      </c>
      <c r="G17" s="75">
        <f t="shared" si="0"/>
        <v>230883</v>
      </c>
      <c r="I17" s="105">
        <f>+[1]Totals!CG58</f>
        <v>30500</v>
      </c>
      <c r="J17" s="103">
        <f>+[1]Totals!CH58</f>
        <v>30000</v>
      </c>
      <c r="K17" s="103">
        <f>+[1]Totals!CI58</f>
        <v>0</v>
      </c>
      <c r="L17" s="103">
        <f>+[1]Totals!CJ58</f>
        <v>0</v>
      </c>
      <c r="M17" s="75">
        <f t="shared" si="1"/>
        <v>60500</v>
      </c>
      <c r="O17" s="105">
        <f>+[1]Totals!DE58</f>
        <v>0</v>
      </c>
      <c r="P17" s="103">
        <f>+[1]Totals!DF58</f>
        <v>39858</v>
      </c>
      <c r="Q17" s="103">
        <f>+[1]Totals!DG58</f>
        <v>0</v>
      </c>
      <c r="R17" s="103">
        <f>+[1]Totals!DH58</f>
        <v>366563</v>
      </c>
      <c r="S17" s="75">
        <f t="shared" si="2"/>
        <v>406421</v>
      </c>
      <c r="U17" s="105">
        <f>+[1]Totals!EC58</f>
        <v>0</v>
      </c>
      <c r="V17" s="103">
        <f>+[1]Totals!ED58</f>
        <v>0</v>
      </c>
      <c r="W17" s="103">
        <f>+[1]Totals!EE58</f>
        <v>0</v>
      </c>
      <c r="X17" s="103">
        <f>+[1]Totals!EF58</f>
        <v>0</v>
      </c>
      <c r="Y17" s="75">
        <f t="shared" si="3"/>
        <v>0</v>
      </c>
    </row>
    <row r="18" spans="1:25" s="123" customFormat="1" ht="13.15" customHeight="1" x14ac:dyDescent="0.25">
      <c r="A18" t="s">
        <v>46</v>
      </c>
      <c r="C18" s="105">
        <f>+[1]Totals!BH59</f>
        <v>5702796</v>
      </c>
      <c r="D18" s="103">
        <f>+[1]Totals!BI59</f>
        <v>6321023</v>
      </c>
      <c r="E18" s="103">
        <f>+[1]Totals!BJ59</f>
        <v>12339899</v>
      </c>
      <c r="F18" s="103">
        <f>+[1]Totals!BK59</f>
        <v>9227600</v>
      </c>
      <c r="G18" s="75">
        <f t="shared" si="0"/>
        <v>33591318</v>
      </c>
      <c r="I18" s="105">
        <f>+[1]Totals!CG59</f>
        <v>5115983</v>
      </c>
      <c r="J18" s="103">
        <f>+[1]Totals!CH59</f>
        <v>9321867</v>
      </c>
      <c r="K18" s="103">
        <f>+[1]Totals!CI59</f>
        <v>5784161</v>
      </c>
      <c r="L18" s="103">
        <f>+[1]Totals!CJ59</f>
        <v>100000</v>
      </c>
      <c r="M18" s="75">
        <f t="shared" si="1"/>
        <v>20322011</v>
      </c>
      <c r="O18" s="105">
        <f>+[1]Totals!DE59</f>
        <v>3744812</v>
      </c>
      <c r="P18" s="103">
        <f>+[1]Totals!DF59</f>
        <v>5255611</v>
      </c>
      <c r="Q18" s="103">
        <f>+[1]Totals!DG59</f>
        <v>4809926</v>
      </c>
      <c r="R18" s="103">
        <f>+[1]Totals!DH59</f>
        <v>9585322</v>
      </c>
      <c r="S18" s="75">
        <f t="shared" si="2"/>
        <v>23395671</v>
      </c>
      <c r="U18" s="105">
        <f>+[1]Totals!EC59</f>
        <v>9461294</v>
      </c>
      <c r="V18" s="103">
        <f>+[1]Totals!ED59</f>
        <v>4752231</v>
      </c>
      <c r="W18" s="103">
        <f>+[1]Totals!EE59</f>
        <v>0</v>
      </c>
      <c r="X18" s="103">
        <f>+[1]Totals!EF59</f>
        <v>0</v>
      </c>
      <c r="Y18" s="75">
        <f t="shared" si="3"/>
        <v>14213525</v>
      </c>
    </row>
    <row r="19" spans="1:25" s="123" customFormat="1" ht="13.15" customHeight="1" x14ac:dyDescent="0.25">
      <c r="A19" s="1" t="s">
        <v>47</v>
      </c>
      <c r="C19" s="105">
        <f>+[1]Totals!BH60</f>
        <v>0</v>
      </c>
      <c r="D19" s="103">
        <f>+[1]Totals!BI60</f>
        <v>0</v>
      </c>
      <c r="E19" s="103">
        <f>+[1]Totals!BJ60</f>
        <v>80000</v>
      </c>
      <c r="F19" s="103">
        <f>+[1]Totals!BK60</f>
        <v>0</v>
      </c>
      <c r="G19" s="75">
        <f t="shared" si="0"/>
        <v>80000</v>
      </c>
      <c r="I19" s="105">
        <f>+[1]Totals!CG60</f>
        <v>0</v>
      </c>
      <c r="J19" s="103">
        <f>+[1]Totals!CH60</f>
        <v>0</v>
      </c>
      <c r="K19" s="103">
        <f>+[1]Totals!CI60</f>
        <v>80000</v>
      </c>
      <c r="L19" s="103">
        <f>+[1]Totals!CJ60</f>
        <v>0</v>
      </c>
      <c r="M19" s="75">
        <f t="shared" si="1"/>
        <v>80000</v>
      </c>
      <c r="O19" s="105">
        <f>+[1]Totals!DE60</f>
        <v>0</v>
      </c>
      <c r="P19" s="103">
        <f>+[1]Totals!DF60</f>
        <v>0</v>
      </c>
      <c r="Q19" s="103">
        <f>+[1]Totals!DG60</f>
        <v>0</v>
      </c>
      <c r="R19" s="103">
        <f>+[1]Totals!DH60</f>
        <v>50000</v>
      </c>
      <c r="S19" s="75">
        <f t="shared" si="2"/>
        <v>50000</v>
      </c>
      <c r="U19" s="105">
        <f>+[1]Totals!EC60</f>
        <v>0</v>
      </c>
      <c r="V19" s="103">
        <f>+[1]Totals!ED60</f>
        <v>100000</v>
      </c>
      <c r="W19" s="103">
        <f>+[1]Totals!EE60</f>
        <v>0</v>
      </c>
      <c r="X19" s="103">
        <f>+[1]Totals!EF60</f>
        <v>0</v>
      </c>
      <c r="Y19" s="75">
        <f t="shared" si="3"/>
        <v>100000</v>
      </c>
    </row>
    <row r="20" spans="1:25" s="123" customFormat="1" ht="13.15" customHeight="1" x14ac:dyDescent="0.25">
      <c r="A20" s="1" t="s">
        <v>48</v>
      </c>
      <c r="C20" s="105">
        <f>+[1]Totals!BH61</f>
        <v>0</v>
      </c>
      <c r="D20" s="103">
        <f>+[1]Totals!BI61</f>
        <v>0</v>
      </c>
      <c r="E20" s="103">
        <f>+[1]Totals!BJ61</f>
        <v>113081</v>
      </c>
      <c r="F20" s="103">
        <f>+[1]Totals!BK61</f>
        <v>0</v>
      </c>
      <c r="G20" s="75">
        <f t="shared" si="0"/>
        <v>113081</v>
      </c>
      <c r="I20" s="105">
        <f>+[1]Totals!CG61</f>
        <v>0</v>
      </c>
      <c r="J20" s="103">
        <f>+[1]Totals!CH61</f>
        <v>0</v>
      </c>
      <c r="K20" s="103">
        <f>+[1]Totals!CI61</f>
        <v>0</v>
      </c>
      <c r="L20" s="103">
        <f>+[1]Totals!CJ61</f>
        <v>1518801</v>
      </c>
      <c r="M20" s="75">
        <f t="shared" si="1"/>
        <v>1518801</v>
      </c>
      <c r="O20" s="105">
        <f>+[1]Totals!DE61</f>
        <v>117200</v>
      </c>
      <c r="P20" s="103">
        <f>+[1]Totals!DF61</f>
        <v>0</v>
      </c>
      <c r="Q20" s="103">
        <f>+[1]Totals!DG61</f>
        <v>0</v>
      </c>
      <c r="R20" s="103">
        <f>+[1]Totals!DH61</f>
        <v>0</v>
      </c>
      <c r="S20" s="75">
        <f t="shared" si="2"/>
        <v>117200</v>
      </c>
      <c r="U20" s="105">
        <f>+[1]Totals!EC61</f>
        <v>120276</v>
      </c>
      <c r="V20" s="103">
        <f>+[1]Totals!ED61</f>
        <v>0</v>
      </c>
      <c r="W20" s="103">
        <f>+[1]Totals!EE61</f>
        <v>0</v>
      </c>
      <c r="X20" s="103">
        <f>+[1]Totals!EF61</f>
        <v>0</v>
      </c>
      <c r="Y20" s="75">
        <f t="shared" si="3"/>
        <v>120276</v>
      </c>
    </row>
    <row r="21" spans="1:25" s="123" customFormat="1" ht="13.15" customHeight="1" x14ac:dyDescent="0.25">
      <c r="A21" s="1" t="s">
        <v>49</v>
      </c>
      <c r="C21" s="105">
        <f>+[1]Totals!BH62</f>
        <v>80000</v>
      </c>
      <c r="D21" s="103">
        <f>+[1]Totals!BI62</f>
        <v>3057684</v>
      </c>
      <c r="E21" s="103">
        <f>+[1]Totals!BJ62</f>
        <v>8666621</v>
      </c>
      <c r="F21" s="103">
        <f>+[1]Totals!BK62</f>
        <v>9597171</v>
      </c>
      <c r="G21" s="75">
        <f t="shared" si="0"/>
        <v>21401476</v>
      </c>
      <c r="I21" s="105">
        <f>+[1]Totals!CG62</f>
        <v>773105</v>
      </c>
      <c r="J21" s="103">
        <f>+[1]Totals!CH62</f>
        <v>402333</v>
      </c>
      <c r="K21" s="103">
        <f>+[1]Totals!CI62</f>
        <v>3309</v>
      </c>
      <c r="L21" s="103">
        <f>+[1]Totals!CJ62</f>
        <v>348000</v>
      </c>
      <c r="M21" s="75">
        <f t="shared" si="1"/>
        <v>1526747</v>
      </c>
      <c r="O21" s="105">
        <f>+[1]Totals!DE62</f>
        <v>387053</v>
      </c>
      <c r="P21" s="103">
        <f>+[1]Totals!DF62</f>
        <v>1895025</v>
      </c>
      <c r="Q21" s="103">
        <f>+[1]Totals!DG62</f>
        <v>560000</v>
      </c>
      <c r="R21" s="103">
        <f>+[1]Totals!DH62</f>
        <v>762398</v>
      </c>
      <c r="S21" s="75">
        <f t="shared" si="2"/>
        <v>3604476</v>
      </c>
      <c r="U21" s="105">
        <f>+[1]Totals!EC62</f>
        <v>818350</v>
      </c>
      <c r="V21" s="103">
        <f>+[1]Totals!ED62</f>
        <v>3936445</v>
      </c>
      <c r="W21" s="103">
        <f>+[1]Totals!EE62</f>
        <v>0</v>
      </c>
      <c r="X21" s="103">
        <f>+[1]Totals!EF62</f>
        <v>0</v>
      </c>
      <c r="Y21" s="75">
        <f t="shared" si="3"/>
        <v>4754795</v>
      </c>
    </row>
    <row r="22" spans="1:25" s="123" customFormat="1" ht="13.15" customHeight="1" x14ac:dyDescent="0.25">
      <c r="A22" s="1" t="s">
        <v>50</v>
      </c>
      <c r="C22" s="105">
        <f>+[1]Totals!BH63</f>
        <v>0</v>
      </c>
      <c r="D22" s="103">
        <f>+[1]Totals!BI63</f>
        <v>0</v>
      </c>
      <c r="E22" s="103">
        <f>+[1]Totals!BJ63</f>
        <v>40000</v>
      </c>
      <c r="F22" s="103">
        <f>+[1]Totals!BK63</f>
        <v>0</v>
      </c>
      <c r="G22" s="75">
        <f t="shared" si="0"/>
        <v>40000</v>
      </c>
      <c r="I22" s="105">
        <f>+[1]Totals!CG63</f>
        <v>0</v>
      </c>
      <c r="J22" s="103">
        <f>+[1]Totals!CH63</f>
        <v>0</v>
      </c>
      <c r="K22" s="103">
        <f>+[1]Totals!CI63</f>
        <v>0</v>
      </c>
      <c r="L22" s="103">
        <f>+[1]Totals!CJ63</f>
        <v>0</v>
      </c>
      <c r="M22" s="75">
        <f t="shared" si="1"/>
        <v>0</v>
      </c>
      <c r="O22" s="105">
        <f>+[1]Totals!DE63</f>
        <v>0</v>
      </c>
      <c r="P22" s="103">
        <f>+[1]Totals!DF63</f>
        <v>0</v>
      </c>
      <c r="Q22" s="103">
        <f>+[1]Totals!DG63</f>
        <v>85000</v>
      </c>
      <c r="R22" s="103">
        <f>+[1]Totals!DH63</f>
        <v>0</v>
      </c>
      <c r="S22" s="75">
        <f t="shared" si="2"/>
        <v>85000</v>
      </c>
      <c r="U22" s="105">
        <f>+[1]Totals!EC63</f>
        <v>10000</v>
      </c>
      <c r="V22" s="103">
        <f>+[1]Totals!ED63</f>
        <v>0</v>
      </c>
      <c r="W22" s="103">
        <f>+[1]Totals!EE63</f>
        <v>0</v>
      </c>
      <c r="X22" s="103">
        <f>+[1]Totals!EF63</f>
        <v>0</v>
      </c>
      <c r="Y22" s="75">
        <f t="shared" si="3"/>
        <v>10000</v>
      </c>
    </row>
    <row r="23" spans="1:25" s="123" customFormat="1" ht="13.15" customHeight="1" x14ac:dyDescent="0.25">
      <c r="A23" s="1" t="s">
        <v>51</v>
      </c>
      <c r="C23" s="105">
        <f>+[1]Totals!BH64</f>
        <v>0</v>
      </c>
      <c r="D23" s="103">
        <f>+[1]Totals!BI64</f>
        <v>0</v>
      </c>
      <c r="E23" s="103">
        <f>+[1]Totals!BJ64</f>
        <v>215863</v>
      </c>
      <c r="F23" s="103">
        <f>+[1]Totals!BK64</f>
        <v>300</v>
      </c>
      <c r="G23" s="75">
        <f t="shared" si="0"/>
        <v>216163</v>
      </c>
      <c r="I23" s="105">
        <f>+[1]Totals!CG64</f>
        <v>0</v>
      </c>
      <c r="J23" s="103">
        <f>+[1]Totals!CH64</f>
        <v>223834</v>
      </c>
      <c r="K23" s="103">
        <f>+[1]Totals!CI64</f>
        <v>0</v>
      </c>
      <c r="L23" s="103">
        <f>+[1]Totals!CJ64</f>
        <v>0</v>
      </c>
      <c r="M23" s="75">
        <f t="shared" si="1"/>
        <v>223834</v>
      </c>
      <c r="O23" s="105">
        <f>+[1]Totals!DE64</f>
        <v>0</v>
      </c>
      <c r="P23" s="103">
        <f>+[1]Totals!DF64</f>
        <v>0</v>
      </c>
      <c r="Q23" s="103">
        <f>+[1]Totals!DG64</f>
        <v>0</v>
      </c>
      <c r="R23" s="103">
        <f>+[1]Totals!DH64</f>
        <v>1625392</v>
      </c>
      <c r="S23" s="75">
        <f t="shared" si="2"/>
        <v>1625392</v>
      </c>
      <c r="U23" s="105">
        <f>+[1]Totals!EC64</f>
        <v>0</v>
      </c>
      <c r="V23" s="103">
        <f>+[1]Totals!ED64</f>
        <v>0</v>
      </c>
      <c r="W23" s="103">
        <f>+[1]Totals!EE64</f>
        <v>0</v>
      </c>
      <c r="X23" s="103">
        <f>+[1]Totals!EF64</f>
        <v>0</v>
      </c>
      <c r="Y23" s="75">
        <f t="shared" si="3"/>
        <v>0</v>
      </c>
    </row>
    <row r="24" spans="1:25" s="123" customFormat="1" ht="13.15" customHeight="1" x14ac:dyDescent="0.25">
      <c r="A24" s="1" t="s">
        <v>52</v>
      </c>
      <c r="C24" s="105">
        <f>+[1]Totals!BH65</f>
        <v>1343040</v>
      </c>
      <c r="D24" s="103">
        <f>+[1]Totals!BI65</f>
        <v>1789380</v>
      </c>
      <c r="E24" s="103">
        <f>+[1]Totals!BJ65</f>
        <v>18000</v>
      </c>
      <c r="F24" s="103">
        <f>+[1]Totals!BK65</f>
        <v>0</v>
      </c>
      <c r="G24" s="75">
        <f t="shared" si="0"/>
        <v>3150420</v>
      </c>
      <c r="I24" s="105">
        <f>+[1]Totals!CG65</f>
        <v>878000</v>
      </c>
      <c r="J24" s="103">
        <f>+[1]Totals!CH65</f>
        <v>2564000</v>
      </c>
      <c r="K24" s="103">
        <f>+[1]Totals!CI65</f>
        <v>10600100</v>
      </c>
      <c r="L24" s="103">
        <f>+[1]Totals!CJ65</f>
        <v>5144500</v>
      </c>
      <c r="M24" s="75">
        <f t="shared" si="1"/>
        <v>19186600</v>
      </c>
      <c r="O24" s="105">
        <f>+[1]Totals!DE65</f>
        <v>51505</v>
      </c>
      <c r="P24" s="103">
        <f>+[1]Totals!DF65</f>
        <v>25950</v>
      </c>
      <c r="Q24" s="103">
        <f>+[1]Totals!DG65</f>
        <v>748870</v>
      </c>
      <c r="R24" s="103">
        <f>+[1]Totals!DH65</f>
        <v>1258776</v>
      </c>
      <c r="S24" s="75">
        <f t="shared" si="2"/>
        <v>2085101</v>
      </c>
      <c r="U24" s="105">
        <f>+[1]Totals!EC65</f>
        <v>1933568</v>
      </c>
      <c r="V24" s="103">
        <f>+[1]Totals!ED65</f>
        <v>742561</v>
      </c>
      <c r="W24" s="103">
        <f>+[1]Totals!EE65</f>
        <v>0</v>
      </c>
      <c r="X24" s="103">
        <f>+[1]Totals!EF65</f>
        <v>0</v>
      </c>
      <c r="Y24" s="75">
        <f t="shared" si="3"/>
        <v>2676129</v>
      </c>
    </row>
    <row r="25" spans="1:25" s="123" customFormat="1" ht="13.15" customHeight="1" x14ac:dyDescent="0.25">
      <c r="A25" s="1" t="s">
        <v>53</v>
      </c>
      <c r="C25" s="105">
        <f>+[1]Totals!BH66</f>
        <v>5985755</v>
      </c>
      <c r="D25" s="103">
        <f>+[1]Totals!BI66</f>
        <v>2824800</v>
      </c>
      <c r="E25" s="103">
        <f>+[1]Totals!BJ66</f>
        <v>0</v>
      </c>
      <c r="F25" s="103">
        <f>+[1]Totals!BK66</f>
        <v>1100000</v>
      </c>
      <c r="G25" s="75">
        <f t="shared" si="0"/>
        <v>9910555</v>
      </c>
      <c r="I25" s="105">
        <f>+[1]Totals!CG66</f>
        <v>0</v>
      </c>
      <c r="J25" s="103">
        <f>+[1]Totals!CH66</f>
        <v>0</v>
      </c>
      <c r="K25" s="103">
        <f>+[1]Totals!CI66</f>
        <v>0</v>
      </c>
      <c r="L25" s="103">
        <f>+[1]Totals!CJ66</f>
        <v>0</v>
      </c>
      <c r="M25" s="75">
        <f t="shared" si="1"/>
        <v>0</v>
      </c>
      <c r="O25" s="105">
        <f>+[1]Totals!DE66</f>
        <v>0</v>
      </c>
      <c r="P25" s="103">
        <f>+[1]Totals!DF66</f>
        <v>0</v>
      </c>
      <c r="Q25" s="103">
        <f>+[1]Totals!DG66</f>
        <v>2991134</v>
      </c>
      <c r="R25" s="103">
        <f>+[1]Totals!DH66</f>
        <v>6031570</v>
      </c>
      <c r="S25" s="75">
        <f t="shared" si="2"/>
        <v>9022704</v>
      </c>
      <c r="U25" s="105">
        <f>+[1]Totals!EC66</f>
        <v>0</v>
      </c>
      <c r="V25" s="103">
        <f>+[1]Totals!ED66</f>
        <v>0</v>
      </c>
      <c r="W25" s="103">
        <f>+[1]Totals!EE66</f>
        <v>0</v>
      </c>
      <c r="X25" s="103">
        <f>+[1]Totals!EF66</f>
        <v>0</v>
      </c>
      <c r="Y25" s="75">
        <f t="shared" si="3"/>
        <v>0</v>
      </c>
    </row>
    <row r="26" spans="1:25" s="123" customFormat="1" ht="13.15" customHeight="1" x14ac:dyDescent="0.25">
      <c r="A26" t="s">
        <v>54</v>
      </c>
      <c r="C26" s="105">
        <f>+[1]Totals!BH67</f>
        <v>0</v>
      </c>
      <c r="D26" s="103">
        <f>+[1]Totals!BI67</f>
        <v>121776</v>
      </c>
      <c r="E26" s="103">
        <f>+[1]Totals!BJ67</f>
        <v>1605580</v>
      </c>
      <c r="F26" s="103">
        <f>+[1]Totals!BK67</f>
        <v>0</v>
      </c>
      <c r="G26" s="75">
        <f t="shared" si="0"/>
        <v>1727356</v>
      </c>
      <c r="I26" s="105">
        <f>+[1]Totals!CG67</f>
        <v>0</v>
      </c>
      <c r="J26" s="103">
        <f>+[1]Totals!CH67</f>
        <v>0</v>
      </c>
      <c r="K26" s="103">
        <f>+[1]Totals!CI67</f>
        <v>0</v>
      </c>
      <c r="L26" s="103">
        <f>+[1]Totals!CJ67</f>
        <v>0</v>
      </c>
      <c r="M26" s="75">
        <f t="shared" si="1"/>
        <v>0</v>
      </c>
      <c r="O26" s="105">
        <f>+[1]Totals!DE67</f>
        <v>0</v>
      </c>
      <c r="P26" s="103">
        <f>+[1]Totals!DF67</f>
        <v>0</v>
      </c>
      <c r="Q26" s="103">
        <f>+[1]Totals!DG67</f>
        <v>49085</v>
      </c>
      <c r="R26" s="103">
        <f>+[1]Totals!DH67</f>
        <v>126218</v>
      </c>
      <c r="S26" s="75">
        <f t="shared" si="2"/>
        <v>175303</v>
      </c>
      <c r="U26" s="105">
        <f>+[1]Totals!EC67</f>
        <v>136950</v>
      </c>
      <c r="V26" s="103">
        <f>+[1]Totals!ED67</f>
        <v>0</v>
      </c>
      <c r="W26" s="103">
        <f>+[1]Totals!EE67</f>
        <v>0</v>
      </c>
      <c r="X26" s="103">
        <f>+[1]Totals!EF67</f>
        <v>0</v>
      </c>
      <c r="Y26" s="75">
        <f t="shared" si="3"/>
        <v>136950</v>
      </c>
    </row>
    <row r="27" spans="1:25" s="123" customFormat="1" ht="13.15" customHeight="1" x14ac:dyDescent="0.25">
      <c r="A27" s="1" t="s">
        <v>55</v>
      </c>
      <c r="C27" s="105">
        <f>+[1]Totals!BH68</f>
        <v>627950</v>
      </c>
      <c r="D27" s="103">
        <f>+[1]Totals!BI68</f>
        <v>683651</v>
      </c>
      <c r="E27" s="103">
        <f>+[1]Totals!BJ68</f>
        <v>1766252</v>
      </c>
      <c r="F27" s="103">
        <f>+[1]Totals!BK68</f>
        <v>363750</v>
      </c>
      <c r="G27" s="75">
        <f t="shared" si="0"/>
        <v>3441603</v>
      </c>
      <c r="I27" s="105">
        <f>+[1]Totals!CG68</f>
        <v>304990</v>
      </c>
      <c r="J27" s="103">
        <f>+[1]Totals!CH68</f>
        <v>1753250</v>
      </c>
      <c r="K27" s="103">
        <f>+[1]Totals!CI68</f>
        <v>2171454</v>
      </c>
      <c r="L27" s="103">
        <f>+[1]Totals!CJ68</f>
        <v>7635049</v>
      </c>
      <c r="M27" s="75">
        <f t="shared" si="1"/>
        <v>11864743</v>
      </c>
      <c r="O27" s="105">
        <f>+[1]Totals!DE68</f>
        <v>3293115</v>
      </c>
      <c r="P27" s="103">
        <f>+[1]Totals!DF68</f>
        <v>3118434</v>
      </c>
      <c r="Q27" s="103">
        <f>+[1]Totals!DG68</f>
        <v>968000</v>
      </c>
      <c r="R27" s="103">
        <f>+[1]Totals!DH68</f>
        <v>40000</v>
      </c>
      <c r="S27" s="75">
        <f t="shared" si="2"/>
        <v>7419549</v>
      </c>
      <c r="U27" s="105">
        <f>+[1]Totals!EC68</f>
        <v>408000</v>
      </c>
      <c r="V27" s="103">
        <f>+[1]Totals!ED68</f>
        <v>212750</v>
      </c>
      <c r="W27" s="103">
        <f>+[1]Totals!EE68</f>
        <v>0</v>
      </c>
      <c r="X27" s="103">
        <f>+[1]Totals!EF68</f>
        <v>0</v>
      </c>
      <c r="Y27" s="75">
        <f t="shared" si="3"/>
        <v>620750</v>
      </c>
    </row>
    <row r="28" spans="1:25" s="123" customFormat="1" ht="13.15" customHeight="1" x14ac:dyDescent="0.25">
      <c r="A28" s="1" t="s">
        <v>56</v>
      </c>
      <c r="C28" s="105">
        <f>+[1]Totals!BH69</f>
        <v>139500</v>
      </c>
      <c r="D28" s="103">
        <f>+[1]Totals!BI69</f>
        <v>139500</v>
      </c>
      <c r="E28" s="103">
        <f>+[1]Totals!BJ69</f>
        <v>0</v>
      </c>
      <c r="F28" s="103">
        <f>+[1]Totals!BK69</f>
        <v>0</v>
      </c>
      <c r="G28" s="75">
        <f t="shared" si="0"/>
        <v>279000</v>
      </c>
      <c r="I28" s="105">
        <f>+[1]Totals!CG69</f>
        <v>150000</v>
      </c>
      <c r="J28" s="103">
        <f>+[1]Totals!CH69</f>
        <v>150400</v>
      </c>
      <c r="K28" s="103">
        <f>+[1]Totals!CI69</f>
        <v>252000</v>
      </c>
      <c r="L28" s="103">
        <f>+[1]Totals!CJ69</f>
        <v>555743</v>
      </c>
      <c r="M28" s="75">
        <f t="shared" si="1"/>
        <v>1108143</v>
      </c>
      <c r="O28" s="105">
        <f>+[1]Totals!DE69</f>
        <v>1779162</v>
      </c>
      <c r="P28" s="103">
        <f>+[1]Totals!DF69</f>
        <v>858574</v>
      </c>
      <c r="Q28" s="103">
        <f>+[1]Totals!DG69</f>
        <v>350000</v>
      </c>
      <c r="R28" s="103">
        <f>+[1]Totals!DH69</f>
        <v>0</v>
      </c>
      <c r="S28" s="75">
        <f t="shared" si="2"/>
        <v>2987736</v>
      </c>
      <c r="U28" s="105">
        <f>+[1]Totals!EC69</f>
        <v>0</v>
      </c>
      <c r="V28" s="103">
        <f>+[1]Totals!ED69</f>
        <v>0</v>
      </c>
      <c r="W28" s="103">
        <f>+[1]Totals!EE69</f>
        <v>0</v>
      </c>
      <c r="X28" s="103">
        <f>+[1]Totals!EF69</f>
        <v>0</v>
      </c>
      <c r="Y28" s="75">
        <f t="shared" si="3"/>
        <v>0</v>
      </c>
    </row>
    <row r="29" spans="1:25" s="123" customFormat="1" ht="13.15" customHeight="1" x14ac:dyDescent="0.25">
      <c r="A29" s="1" t="s">
        <v>57</v>
      </c>
      <c r="C29" s="105">
        <f>+[1]Totals!BH70</f>
        <v>2669300</v>
      </c>
      <c r="D29" s="103">
        <f>+[1]Totals!BI70</f>
        <v>331000</v>
      </c>
      <c r="E29" s="103">
        <f>+[1]Totals!BJ70</f>
        <v>1425850</v>
      </c>
      <c r="F29" s="103">
        <f>+[1]Totals!BK70</f>
        <v>1422150</v>
      </c>
      <c r="G29" s="75">
        <f t="shared" si="0"/>
        <v>5848300</v>
      </c>
      <c r="I29" s="105">
        <f>+[1]Totals!CG70</f>
        <v>0</v>
      </c>
      <c r="J29" s="103">
        <f>+[1]Totals!CH70</f>
        <v>252550</v>
      </c>
      <c r="K29" s="103">
        <f>+[1]Totals!CI70</f>
        <v>31000</v>
      </c>
      <c r="L29" s="103">
        <f>+[1]Totals!CJ70</f>
        <v>682750</v>
      </c>
      <c r="M29" s="75">
        <f t="shared" si="1"/>
        <v>966300</v>
      </c>
      <c r="O29" s="105">
        <f>+[1]Totals!DE70</f>
        <v>1720000</v>
      </c>
      <c r="P29" s="103">
        <f>+[1]Totals!DF70</f>
        <v>8901120</v>
      </c>
      <c r="Q29" s="103">
        <f>+[1]Totals!DG70</f>
        <v>4263950</v>
      </c>
      <c r="R29" s="103">
        <f>+[1]Totals!DH70</f>
        <v>0</v>
      </c>
      <c r="S29" s="75">
        <f t="shared" si="2"/>
        <v>14885070</v>
      </c>
      <c r="U29" s="105">
        <f>+[1]Totals!EC70</f>
        <v>286500</v>
      </c>
      <c r="V29" s="103">
        <f>+[1]Totals!ED70</f>
        <v>2241068</v>
      </c>
      <c r="W29" s="103">
        <f>+[1]Totals!EE70</f>
        <v>0</v>
      </c>
      <c r="X29" s="103">
        <f>+[1]Totals!EF70</f>
        <v>0</v>
      </c>
      <c r="Y29" s="75">
        <f t="shared" si="3"/>
        <v>2527568</v>
      </c>
    </row>
    <row r="30" spans="1:25" s="123" customFormat="1" ht="13.15" customHeight="1" x14ac:dyDescent="0.25">
      <c r="A30" s="1" t="s">
        <v>58</v>
      </c>
      <c r="C30" s="105">
        <f>+[1]Totals!BH71</f>
        <v>0</v>
      </c>
      <c r="D30" s="103">
        <f>+[1]Totals!BI71</f>
        <v>2505415</v>
      </c>
      <c r="E30" s="103">
        <f>+[1]Totals!BJ71</f>
        <v>349350</v>
      </c>
      <c r="F30" s="103">
        <f>+[1]Totals!BK71</f>
        <v>0</v>
      </c>
      <c r="G30" s="75">
        <f t="shared" si="0"/>
        <v>2854765</v>
      </c>
      <c r="I30" s="105">
        <f>+[1]Totals!CG71</f>
        <v>0</v>
      </c>
      <c r="J30" s="103">
        <f>+[1]Totals!CH71</f>
        <v>1200000</v>
      </c>
      <c r="K30" s="103">
        <f>+[1]Totals!CI71</f>
        <v>293777</v>
      </c>
      <c r="L30" s="103">
        <f>+[1]Totals!CJ71</f>
        <v>606471</v>
      </c>
      <c r="M30" s="75">
        <f t="shared" si="1"/>
        <v>2100248</v>
      </c>
      <c r="O30" s="105">
        <f>+[1]Totals!DE71</f>
        <v>2931371</v>
      </c>
      <c r="P30" s="103">
        <f>+[1]Totals!DF71</f>
        <v>5361629</v>
      </c>
      <c r="Q30" s="103">
        <f>+[1]Totals!DG71</f>
        <v>2908607</v>
      </c>
      <c r="R30" s="103">
        <f>+[1]Totals!DH71</f>
        <v>1850000</v>
      </c>
      <c r="S30" s="75">
        <f t="shared" si="2"/>
        <v>13051607</v>
      </c>
      <c r="U30" s="105">
        <f>+[1]Totals!EC71</f>
        <v>0</v>
      </c>
      <c r="V30" s="103">
        <f>+[1]Totals!ED71</f>
        <v>0</v>
      </c>
      <c r="W30" s="103">
        <f>+[1]Totals!EE71</f>
        <v>0</v>
      </c>
      <c r="X30" s="103">
        <f>+[1]Totals!EF71</f>
        <v>0</v>
      </c>
      <c r="Y30" s="75">
        <f t="shared" si="3"/>
        <v>0</v>
      </c>
    </row>
    <row r="31" spans="1:25" s="123" customFormat="1" ht="13.15" customHeight="1" x14ac:dyDescent="0.25">
      <c r="A31" s="1" t="s">
        <v>59</v>
      </c>
      <c r="C31" s="105">
        <f>+[1]Totals!BH72</f>
        <v>455000</v>
      </c>
      <c r="D31" s="103">
        <f>+[1]Totals!BI72</f>
        <v>1444250</v>
      </c>
      <c r="E31" s="103">
        <f>+[1]Totals!BJ72</f>
        <v>0</v>
      </c>
      <c r="F31" s="103">
        <f>+[1]Totals!BK72</f>
        <v>10592913</v>
      </c>
      <c r="G31" s="75">
        <f t="shared" si="0"/>
        <v>12492163</v>
      </c>
      <c r="I31" s="105">
        <f>+[1]Totals!CG72</f>
        <v>1466810</v>
      </c>
      <c r="J31" s="103">
        <f>+[1]Totals!CH72</f>
        <v>1185000</v>
      </c>
      <c r="K31" s="103">
        <f>+[1]Totals!CI72</f>
        <v>650000</v>
      </c>
      <c r="L31" s="103">
        <f>+[1]Totals!CJ72</f>
        <v>1000</v>
      </c>
      <c r="M31" s="75">
        <f t="shared" si="1"/>
        <v>3302810</v>
      </c>
      <c r="O31" s="105">
        <f>+[1]Totals!DE72</f>
        <v>0</v>
      </c>
      <c r="P31" s="103">
        <f>+[1]Totals!DF72</f>
        <v>79105</v>
      </c>
      <c r="Q31" s="103">
        <f>+[1]Totals!DG72</f>
        <v>788750</v>
      </c>
      <c r="R31" s="103">
        <f>+[1]Totals!DH72</f>
        <v>147877</v>
      </c>
      <c r="S31" s="75">
        <f t="shared" si="2"/>
        <v>1015732</v>
      </c>
      <c r="U31" s="105">
        <f>+[1]Totals!EC72</f>
        <v>0</v>
      </c>
      <c r="V31" s="103">
        <f>+[1]Totals!ED72</f>
        <v>0</v>
      </c>
      <c r="W31" s="103">
        <f>+[1]Totals!EE72</f>
        <v>0</v>
      </c>
      <c r="X31" s="103">
        <f>+[1]Totals!EF72</f>
        <v>0</v>
      </c>
      <c r="Y31" s="75">
        <f t="shared" si="3"/>
        <v>0</v>
      </c>
    </row>
    <row r="32" spans="1:25" s="123" customFormat="1" ht="13.15" customHeight="1" x14ac:dyDescent="0.25">
      <c r="A32" s="1" t="s">
        <v>60</v>
      </c>
      <c r="C32" s="105">
        <f>+[1]Totals!BH73</f>
        <v>0</v>
      </c>
      <c r="D32" s="103">
        <f>+[1]Totals!BI73</f>
        <v>0</v>
      </c>
      <c r="E32" s="103">
        <f>+[1]Totals!BJ73</f>
        <v>0</v>
      </c>
      <c r="F32" s="103">
        <f>+[1]Totals!BK73</f>
        <v>0</v>
      </c>
      <c r="G32" s="75">
        <f t="shared" si="0"/>
        <v>0</v>
      </c>
      <c r="I32" s="105">
        <f>+[1]Totals!CG73</f>
        <v>695738</v>
      </c>
      <c r="J32" s="103">
        <f>+[1]Totals!CH73</f>
        <v>1110032</v>
      </c>
      <c r="K32" s="103">
        <f>+[1]Totals!CI73</f>
        <v>0</v>
      </c>
      <c r="L32" s="103">
        <f>+[1]Totals!CJ73</f>
        <v>0</v>
      </c>
      <c r="M32" s="75">
        <f t="shared" si="1"/>
        <v>1805770</v>
      </c>
      <c r="O32" s="105">
        <f>+[1]Totals!DE73</f>
        <v>0</v>
      </c>
      <c r="P32" s="103">
        <f>+[1]Totals!DF73</f>
        <v>0</v>
      </c>
      <c r="Q32" s="103">
        <f>+[1]Totals!DG73</f>
        <v>0</v>
      </c>
      <c r="R32" s="103">
        <f>+[1]Totals!DH73</f>
        <v>0</v>
      </c>
      <c r="S32" s="75">
        <f t="shared" si="2"/>
        <v>0</v>
      </c>
      <c r="U32" s="105">
        <f>+[1]Totals!EC73</f>
        <v>0</v>
      </c>
      <c r="V32" s="103">
        <f>+[1]Totals!ED73</f>
        <v>0</v>
      </c>
      <c r="W32" s="103">
        <f>+[1]Totals!EE73</f>
        <v>0</v>
      </c>
      <c r="X32" s="103">
        <f>+[1]Totals!EF73</f>
        <v>0</v>
      </c>
      <c r="Y32" s="75">
        <f t="shared" si="3"/>
        <v>0</v>
      </c>
    </row>
    <row r="33" spans="1:25" s="123" customFormat="1" ht="13.15" customHeight="1" x14ac:dyDescent="0.25">
      <c r="A33" s="1" t="s">
        <v>61</v>
      </c>
      <c r="C33" s="105">
        <f>+[1]Totals!BH74</f>
        <v>1266000</v>
      </c>
      <c r="D33" s="103">
        <f>+[1]Totals!BI74</f>
        <v>26550</v>
      </c>
      <c r="E33" s="103">
        <f>+[1]Totals!BJ74</f>
        <v>4357300</v>
      </c>
      <c r="F33" s="103">
        <f>+[1]Totals!BK74</f>
        <v>2416900</v>
      </c>
      <c r="G33" s="75">
        <f t="shared" si="0"/>
        <v>8066750</v>
      </c>
      <c r="I33" s="105">
        <f>+[1]Totals!CG74</f>
        <v>5988850</v>
      </c>
      <c r="J33" s="103">
        <f>+[1]Totals!CH74</f>
        <v>11550</v>
      </c>
      <c r="K33" s="103">
        <f>+[1]Totals!CI74</f>
        <v>2667000</v>
      </c>
      <c r="L33" s="103">
        <f>+[1]Totals!CJ74</f>
        <v>450180</v>
      </c>
      <c r="M33" s="75">
        <f t="shared" si="1"/>
        <v>9117580</v>
      </c>
      <c r="O33" s="105">
        <f>+[1]Totals!DE74</f>
        <v>6000</v>
      </c>
      <c r="P33" s="103">
        <f>+[1]Totals!DF74</f>
        <v>0</v>
      </c>
      <c r="Q33" s="103">
        <f>+[1]Totals!DG74</f>
        <v>0</v>
      </c>
      <c r="R33" s="103">
        <f>+[1]Totals!DH74</f>
        <v>3553800</v>
      </c>
      <c r="S33" s="75">
        <f t="shared" si="2"/>
        <v>3559800</v>
      </c>
      <c r="U33" s="105">
        <f>+[1]Totals!EC74</f>
        <v>0</v>
      </c>
      <c r="V33" s="103">
        <f>+[1]Totals!ED74</f>
        <v>617200</v>
      </c>
      <c r="W33" s="103">
        <f>+[1]Totals!EE74</f>
        <v>0</v>
      </c>
      <c r="X33" s="103">
        <f>+[1]Totals!EF74</f>
        <v>0</v>
      </c>
      <c r="Y33" s="75">
        <f t="shared" si="3"/>
        <v>617200</v>
      </c>
    </row>
    <row r="34" spans="1:25" s="123" customFormat="1" ht="13.15" customHeight="1" x14ac:dyDescent="0.25">
      <c r="A34" s="1" t="s">
        <v>62</v>
      </c>
      <c r="C34" s="105">
        <f>+[1]Totals!BH75</f>
        <v>0</v>
      </c>
      <c r="D34" s="103">
        <f>+[1]Totals!BI75</f>
        <v>0</v>
      </c>
      <c r="E34" s="103">
        <f>+[1]Totals!BJ75</f>
        <v>0</v>
      </c>
      <c r="F34" s="103">
        <f>+[1]Totals!BK75</f>
        <v>0</v>
      </c>
      <c r="G34" s="75">
        <f t="shared" si="0"/>
        <v>0</v>
      </c>
      <c r="I34" s="105">
        <f>+[1]Totals!CG75</f>
        <v>0</v>
      </c>
      <c r="J34" s="103">
        <f>+[1]Totals!CH75</f>
        <v>0</v>
      </c>
      <c r="K34" s="103">
        <f>+[1]Totals!CI75</f>
        <v>160255</v>
      </c>
      <c r="L34" s="103">
        <f>+[1]Totals!CJ75</f>
        <v>0</v>
      </c>
      <c r="M34" s="75">
        <f t="shared" si="1"/>
        <v>160255</v>
      </c>
      <c r="O34" s="105">
        <f>+[1]Totals!DE75</f>
        <v>0</v>
      </c>
      <c r="P34" s="103">
        <f>+[1]Totals!DF75</f>
        <v>0</v>
      </c>
      <c r="Q34" s="103">
        <f>+[1]Totals!DG75</f>
        <v>0</v>
      </c>
      <c r="R34" s="103">
        <f>+[1]Totals!DH75</f>
        <v>0</v>
      </c>
      <c r="S34" s="75">
        <f t="shared" si="2"/>
        <v>0</v>
      </c>
      <c r="U34" s="105">
        <f>+[1]Totals!EC75</f>
        <v>0</v>
      </c>
      <c r="V34" s="103">
        <f>+[1]Totals!ED75</f>
        <v>125100</v>
      </c>
      <c r="W34" s="103">
        <f>+[1]Totals!EE75</f>
        <v>0</v>
      </c>
      <c r="X34" s="103">
        <f>+[1]Totals!EF75</f>
        <v>0</v>
      </c>
      <c r="Y34" s="75">
        <f t="shared" si="3"/>
        <v>125100</v>
      </c>
    </row>
    <row r="35" spans="1:25" s="123" customFormat="1" ht="13.15" customHeight="1" x14ac:dyDescent="0.25">
      <c r="A35" s="1" t="s">
        <v>63</v>
      </c>
      <c r="C35" s="105">
        <f>+[1]Totals!BH76</f>
        <v>4676830</v>
      </c>
      <c r="D35" s="103">
        <f>+[1]Totals!BI76</f>
        <v>218450</v>
      </c>
      <c r="E35" s="103">
        <f>+[1]Totals!BJ76</f>
        <v>363500</v>
      </c>
      <c r="F35" s="103">
        <f>+[1]Totals!BK76</f>
        <v>588500</v>
      </c>
      <c r="G35" s="75">
        <f t="shared" si="0"/>
        <v>5847280</v>
      </c>
      <c r="I35" s="105">
        <f>+[1]Totals!CG76</f>
        <v>1030000</v>
      </c>
      <c r="J35" s="103">
        <f>+[1]Totals!CH76</f>
        <v>7700</v>
      </c>
      <c r="K35" s="103">
        <f>+[1]Totals!CI76</f>
        <v>457081</v>
      </c>
      <c r="L35" s="103">
        <f>+[1]Totals!CJ76</f>
        <v>10413750</v>
      </c>
      <c r="M35" s="75">
        <f t="shared" si="1"/>
        <v>11908531</v>
      </c>
      <c r="O35" s="105">
        <f>+[1]Totals!DE76</f>
        <v>5228166</v>
      </c>
      <c r="P35" s="103">
        <f>+[1]Totals!DF76</f>
        <v>755000</v>
      </c>
      <c r="Q35" s="103">
        <f>+[1]Totals!DG76</f>
        <v>58850</v>
      </c>
      <c r="R35" s="103">
        <f>+[1]Totals!DH76</f>
        <v>1539849</v>
      </c>
      <c r="S35" s="75">
        <f t="shared" si="2"/>
        <v>7581865</v>
      </c>
      <c r="U35" s="105">
        <f>+[1]Totals!EC76</f>
        <v>19500</v>
      </c>
      <c r="V35" s="103">
        <f>+[1]Totals!ED76</f>
        <v>0</v>
      </c>
      <c r="W35" s="103">
        <f>+[1]Totals!EE76</f>
        <v>0</v>
      </c>
      <c r="X35" s="103">
        <f>+[1]Totals!EF76</f>
        <v>0</v>
      </c>
      <c r="Y35" s="75">
        <f t="shared" si="3"/>
        <v>19500</v>
      </c>
    </row>
    <row r="36" spans="1:25" s="123" customFormat="1" ht="13.15" customHeight="1" x14ac:dyDescent="0.25">
      <c r="A36" s="1" t="s">
        <v>64</v>
      </c>
      <c r="C36" s="105">
        <f>+[1]Totals!BH77</f>
        <v>7015347</v>
      </c>
      <c r="D36" s="103">
        <f>+[1]Totals!BI77</f>
        <v>14883274</v>
      </c>
      <c r="E36" s="103">
        <f>+[1]Totals!BJ77</f>
        <v>6387120</v>
      </c>
      <c r="F36" s="103">
        <f>+[1]Totals!BK77</f>
        <v>136777</v>
      </c>
      <c r="G36" s="75">
        <f t="shared" si="0"/>
        <v>28422518</v>
      </c>
      <c r="I36" s="105">
        <f>+[1]Totals!CG77</f>
        <v>8223441</v>
      </c>
      <c r="J36" s="103">
        <f>+[1]Totals!CH77</f>
        <v>4216583</v>
      </c>
      <c r="K36" s="103">
        <f>+[1]Totals!CI77</f>
        <v>8874500</v>
      </c>
      <c r="L36" s="103">
        <f>+[1]Totals!CJ77</f>
        <v>777600</v>
      </c>
      <c r="M36" s="75">
        <f t="shared" si="1"/>
        <v>22092124</v>
      </c>
      <c r="O36" s="105">
        <f>+[1]Totals!DE77</f>
        <v>8246409</v>
      </c>
      <c r="P36" s="103">
        <f>+[1]Totals!DF77</f>
        <v>2453459</v>
      </c>
      <c r="Q36" s="103">
        <f>+[1]Totals!DG77</f>
        <v>7060299</v>
      </c>
      <c r="R36" s="103">
        <f>+[1]Totals!DH77</f>
        <v>5771588</v>
      </c>
      <c r="S36" s="75">
        <f t="shared" si="2"/>
        <v>23531755</v>
      </c>
      <c r="U36" s="105">
        <f>+[1]Totals!EC77</f>
        <v>9370568</v>
      </c>
      <c r="V36" s="103">
        <f>+[1]Totals!ED77</f>
        <v>15030219</v>
      </c>
      <c r="W36" s="103">
        <f>+[1]Totals!EE77</f>
        <v>0</v>
      </c>
      <c r="X36" s="103">
        <f>+[1]Totals!EF77</f>
        <v>0</v>
      </c>
      <c r="Y36" s="75">
        <f t="shared" si="3"/>
        <v>24400787</v>
      </c>
    </row>
    <row r="37" spans="1:25" s="123" customFormat="1" ht="13.15" customHeight="1" x14ac:dyDescent="0.25">
      <c r="A37" s="1" t="s">
        <v>65</v>
      </c>
      <c r="C37" s="105">
        <f>+[1]Totals!BH78</f>
        <v>896792</v>
      </c>
      <c r="D37" s="103">
        <f>+[1]Totals!BI78</f>
        <v>2993845</v>
      </c>
      <c r="E37" s="103">
        <f>+[1]Totals!BJ78</f>
        <v>917838</v>
      </c>
      <c r="F37" s="103">
        <f>+[1]Totals!BK78</f>
        <v>0</v>
      </c>
      <c r="G37" s="75">
        <f t="shared" si="0"/>
        <v>4808475</v>
      </c>
      <c r="I37" s="105">
        <f>+[1]Totals!CG78</f>
        <v>701700</v>
      </c>
      <c r="J37" s="103">
        <f>+[1]Totals!CH78</f>
        <v>870000</v>
      </c>
      <c r="K37" s="103">
        <f>+[1]Totals!CI78</f>
        <v>150000</v>
      </c>
      <c r="L37" s="103">
        <f>+[1]Totals!CJ78</f>
        <v>0</v>
      </c>
      <c r="M37" s="75">
        <f t="shared" si="1"/>
        <v>1721700</v>
      </c>
      <c r="O37" s="105">
        <f>+[1]Totals!DE78</f>
        <v>0</v>
      </c>
      <c r="P37" s="103">
        <f>+[1]Totals!DF78</f>
        <v>0</v>
      </c>
      <c r="Q37" s="103">
        <f>+[1]Totals!DG78</f>
        <v>0</v>
      </c>
      <c r="R37" s="103">
        <f>+[1]Totals!DH78</f>
        <v>0</v>
      </c>
      <c r="S37" s="75">
        <f t="shared" si="2"/>
        <v>0</v>
      </c>
      <c r="U37" s="105">
        <f>+[1]Totals!EC78</f>
        <v>0</v>
      </c>
      <c r="V37" s="103">
        <f>+[1]Totals!ED78</f>
        <v>0</v>
      </c>
      <c r="W37" s="103">
        <f>+[1]Totals!EE78</f>
        <v>0</v>
      </c>
      <c r="X37" s="103">
        <f>+[1]Totals!EF78</f>
        <v>0</v>
      </c>
      <c r="Y37" s="75">
        <f t="shared" si="3"/>
        <v>0</v>
      </c>
    </row>
    <row r="38" spans="1:25" s="123" customFormat="1" ht="13.15" customHeight="1" x14ac:dyDescent="0.25">
      <c r="A38" s="1" t="s">
        <v>66</v>
      </c>
      <c r="C38" s="105">
        <f>+[1]Totals!BH79</f>
        <v>2069845</v>
      </c>
      <c r="D38" s="103">
        <f>+[1]Totals!BI79</f>
        <v>300000</v>
      </c>
      <c r="E38" s="103">
        <f>+[1]Totals!BJ79</f>
        <v>30000</v>
      </c>
      <c r="F38" s="103">
        <f>+[1]Totals!BK79</f>
        <v>0</v>
      </c>
      <c r="G38" s="75">
        <f t="shared" si="0"/>
        <v>2399845</v>
      </c>
      <c r="I38" s="105">
        <f>+[1]Totals!CG79</f>
        <v>0</v>
      </c>
      <c r="J38" s="103">
        <f>+[1]Totals!CH79</f>
        <v>400000</v>
      </c>
      <c r="K38" s="103">
        <f>+[1]Totals!CI79</f>
        <v>1162986</v>
      </c>
      <c r="L38" s="103">
        <f>+[1]Totals!CJ79</f>
        <v>200000</v>
      </c>
      <c r="M38" s="75">
        <f t="shared" si="1"/>
        <v>1762986</v>
      </c>
      <c r="O38" s="105">
        <f>+[1]Totals!DE79</f>
        <v>0</v>
      </c>
      <c r="P38" s="103">
        <f>+[1]Totals!DF79</f>
        <v>0</v>
      </c>
      <c r="Q38" s="103">
        <f>+[1]Totals!DG79</f>
        <v>903906</v>
      </c>
      <c r="R38" s="103">
        <f>+[1]Totals!DH79</f>
        <v>3698400</v>
      </c>
      <c r="S38" s="75">
        <f t="shared" si="2"/>
        <v>4602306</v>
      </c>
      <c r="U38" s="105">
        <f>+[1]Totals!EC79</f>
        <v>0</v>
      </c>
      <c r="V38" s="103">
        <f>+[1]Totals!ED79</f>
        <v>203500</v>
      </c>
      <c r="W38" s="103">
        <f>+[1]Totals!EE79</f>
        <v>0</v>
      </c>
      <c r="X38" s="103">
        <f>+[1]Totals!EF79</f>
        <v>0</v>
      </c>
      <c r="Y38" s="75">
        <f t="shared" si="3"/>
        <v>203500</v>
      </c>
    </row>
    <row r="39" spans="1:25" s="123" customFormat="1" ht="13.15" customHeight="1" x14ac:dyDescent="0.25">
      <c r="A39" s="1" t="s">
        <v>67</v>
      </c>
      <c r="C39" s="105">
        <f>+[1]Totals!BH80</f>
        <v>0</v>
      </c>
      <c r="D39" s="103">
        <f>+[1]Totals!BI80</f>
        <v>0</v>
      </c>
      <c r="E39" s="103">
        <f>+[1]Totals!BJ80</f>
        <v>669500</v>
      </c>
      <c r="F39" s="103">
        <f>+[1]Totals!BK80</f>
        <v>20000</v>
      </c>
      <c r="G39" s="75">
        <f t="shared" si="0"/>
        <v>689500</v>
      </c>
      <c r="I39" s="105">
        <f>+[1]Totals!CG80</f>
        <v>1503662</v>
      </c>
      <c r="J39" s="103">
        <f>+[1]Totals!CH80</f>
        <v>3045158</v>
      </c>
      <c r="K39" s="103">
        <f>+[1]Totals!CI80</f>
        <v>796413</v>
      </c>
      <c r="L39" s="103">
        <f>+[1]Totals!CJ80</f>
        <v>1506994</v>
      </c>
      <c r="M39" s="75">
        <f t="shared" si="1"/>
        <v>6852227</v>
      </c>
      <c r="O39" s="105">
        <f>+[1]Totals!DE80</f>
        <v>0</v>
      </c>
      <c r="P39" s="103">
        <f>+[1]Totals!DF80</f>
        <v>257000</v>
      </c>
      <c r="Q39" s="103">
        <f>+[1]Totals!DG80</f>
        <v>0</v>
      </c>
      <c r="R39" s="103">
        <f>+[1]Totals!DH80</f>
        <v>0</v>
      </c>
      <c r="S39" s="75">
        <f t="shared" si="2"/>
        <v>257000</v>
      </c>
      <c r="U39" s="105">
        <f>+[1]Totals!EC80</f>
        <v>0</v>
      </c>
      <c r="V39" s="103">
        <f>+[1]Totals!ED80</f>
        <v>0</v>
      </c>
      <c r="W39" s="103">
        <f>+[1]Totals!EE80</f>
        <v>0</v>
      </c>
      <c r="X39" s="103">
        <f>+[1]Totals!EF80</f>
        <v>0</v>
      </c>
      <c r="Y39" s="75">
        <f t="shared" si="3"/>
        <v>0</v>
      </c>
    </row>
    <row r="40" spans="1:25" s="123" customFormat="1" ht="13.15" customHeight="1" x14ac:dyDescent="0.25">
      <c r="A40" s="1" t="s">
        <v>68</v>
      </c>
      <c r="C40" s="105">
        <f>+[1]Totals!BH81</f>
        <v>0</v>
      </c>
      <c r="D40" s="103">
        <f>+[1]Totals!BI81</f>
        <v>0</v>
      </c>
      <c r="E40" s="103">
        <f>+[1]Totals!BJ81</f>
        <v>309451</v>
      </c>
      <c r="F40" s="103">
        <f>+[1]Totals!BK81</f>
        <v>10000</v>
      </c>
      <c r="G40" s="75">
        <f t="shared" si="0"/>
        <v>319451</v>
      </c>
      <c r="I40" s="105">
        <f>+[1]Totals!CG81</f>
        <v>258190</v>
      </c>
      <c r="J40" s="103">
        <f>+[1]Totals!CH81</f>
        <v>0</v>
      </c>
      <c r="K40" s="103">
        <f>+[1]Totals!CI81</f>
        <v>0</v>
      </c>
      <c r="L40" s="103">
        <f>+[1]Totals!CJ81</f>
        <v>763929</v>
      </c>
      <c r="M40" s="75">
        <f t="shared" si="1"/>
        <v>1022119</v>
      </c>
      <c r="O40" s="105">
        <f>+[1]Totals!DE81</f>
        <v>4400</v>
      </c>
      <c r="P40" s="103">
        <f>+[1]Totals!DF81</f>
        <v>1297140</v>
      </c>
      <c r="Q40" s="103">
        <f>+[1]Totals!DG81</f>
        <v>1812742</v>
      </c>
      <c r="R40" s="103">
        <f>+[1]Totals!DH81</f>
        <v>403160</v>
      </c>
      <c r="S40" s="75">
        <f t="shared" si="2"/>
        <v>3517442</v>
      </c>
      <c r="U40" s="105">
        <f>+[1]Totals!EC81</f>
        <v>0</v>
      </c>
      <c r="V40" s="103">
        <f>+[1]Totals!ED81</f>
        <v>46650</v>
      </c>
      <c r="W40" s="103">
        <f>+[1]Totals!EE81</f>
        <v>0</v>
      </c>
      <c r="X40" s="103">
        <f>+[1]Totals!EF81</f>
        <v>0</v>
      </c>
      <c r="Y40" s="75">
        <f t="shared" si="3"/>
        <v>46650</v>
      </c>
    </row>
    <row r="41" spans="1:25" s="123" customFormat="1" ht="13.15" customHeight="1" x14ac:dyDescent="0.25">
      <c r="A41" s="1" t="s">
        <v>69</v>
      </c>
      <c r="C41" s="105">
        <f>+[1]Totals!BH82</f>
        <v>0</v>
      </c>
      <c r="D41" s="103">
        <f>+[1]Totals!BI82</f>
        <v>0</v>
      </c>
      <c r="E41" s="103">
        <f>+[1]Totals!BJ82</f>
        <v>0</v>
      </c>
      <c r="F41" s="103">
        <f>+[1]Totals!BK82</f>
        <v>0</v>
      </c>
      <c r="G41" s="75">
        <f t="shared" si="0"/>
        <v>0</v>
      </c>
      <c r="I41" s="105">
        <f>+[1]Totals!CG82</f>
        <v>0</v>
      </c>
      <c r="J41" s="103">
        <f>+[1]Totals!CH82</f>
        <v>0</v>
      </c>
      <c r="K41" s="103">
        <f>+[1]Totals!CI82</f>
        <v>0</v>
      </c>
      <c r="L41" s="103">
        <f>+[1]Totals!CJ82</f>
        <v>0</v>
      </c>
      <c r="M41" s="75">
        <f t="shared" si="1"/>
        <v>0</v>
      </c>
      <c r="O41" s="105">
        <f>+[1]Totals!DE82</f>
        <v>0</v>
      </c>
      <c r="P41" s="103">
        <f>+[1]Totals!DF82</f>
        <v>0</v>
      </c>
      <c r="Q41" s="103">
        <f>+[1]Totals!DG82</f>
        <v>0</v>
      </c>
      <c r="R41" s="103">
        <f>+[1]Totals!DH82</f>
        <v>0</v>
      </c>
      <c r="S41" s="75">
        <f t="shared" si="2"/>
        <v>0</v>
      </c>
      <c r="U41" s="105">
        <f>+[1]Totals!EC82</f>
        <v>0</v>
      </c>
      <c r="V41" s="103">
        <f>+[1]Totals!ED82</f>
        <v>0</v>
      </c>
      <c r="W41" s="103">
        <f>+[1]Totals!EE82</f>
        <v>0</v>
      </c>
      <c r="X41" s="103">
        <f>+[1]Totals!EF82</f>
        <v>0</v>
      </c>
      <c r="Y41" s="75">
        <f t="shared" si="3"/>
        <v>0</v>
      </c>
    </row>
    <row r="42" spans="1:25" s="123" customFormat="1" ht="13.15" customHeight="1" x14ac:dyDescent="0.25">
      <c r="A42" t="s">
        <v>70</v>
      </c>
      <c r="C42" s="105">
        <f>+[1]Totals!BH83</f>
        <v>0</v>
      </c>
      <c r="D42" s="103">
        <f>+[1]Totals!BI83</f>
        <v>0</v>
      </c>
      <c r="E42" s="103">
        <f>+[1]Totals!BJ83</f>
        <v>0</v>
      </c>
      <c r="F42" s="103">
        <f>+[1]Totals!BK83</f>
        <v>0</v>
      </c>
      <c r="G42" s="75">
        <f t="shared" si="0"/>
        <v>0</v>
      </c>
      <c r="I42" s="105">
        <f>+[1]Totals!CG83</f>
        <v>0</v>
      </c>
      <c r="J42" s="103">
        <f>+[1]Totals!CH83</f>
        <v>12850</v>
      </c>
      <c r="K42" s="103">
        <f>+[1]Totals!CI83</f>
        <v>0</v>
      </c>
      <c r="L42" s="103">
        <f>+[1]Totals!CJ83</f>
        <v>0</v>
      </c>
      <c r="M42" s="75">
        <f t="shared" si="1"/>
        <v>12850</v>
      </c>
      <c r="O42" s="105">
        <f>+[1]Totals!DE83</f>
        <v>0</v>
      </c>
      <c r="P42" s="103">
        <f>+[1]Totals!DF83</f>
        <v>0</v>
      </c>
      <c r="Q42" s="103">
        <f>+[1]Totals!DG83</f>
        <v>155950</v>
      </c>
      <c r="R42" s="103">
        <f>+[1]Totals!DH83</f>
        <v>0</v>
      </c>
      <c r="S42" s="75">
        <f t="shared" si="2"/>
        <v>155950</v>
      </c>
      <c r="U42" s="105">
        <f>+[1]Totals!EC83</f>
        <v>0</v>
      </c>
      <c r="V42" s="103">
        <f>+[1]Totals!ED83</f>
        <v>12100</v>
      </c>
      <c r="W42" s="103">
        <f>+[1]Totals!EE83</f>
        <v>0</v>
      </c>
      <c r="X42" s="103">
        <f>+[1]Totals!EF83</f>
        <v>0</v>
      </c>
      <c r="Y42" s="75">
        <f t="shared" si="3"/>
        <v>12100</v>
      </c>
    </row>
    <row r="43" spans="1:25" s="123" customFormat="1" ht="13.15" customHeight="1" x14ac:dyDescent="0.25">
      <c r="A43" t="s">
        <v>71</v>
      </c>
      <c r="C43" s="105">
        <f>+[1]Totals!BH84</f>
        <v>6194948</v>
      </c>
      <c r="D43" s="103">
        <f>+[1]Totals!BI84</f>
        <v>4846444</v>
      </c>
      <c r="E43" s="103">
        <f>+[1]Totals!BJ84</f>
        <v>7819967</v>
      </c>
      <c r="F43" s="103">
        <f>+[1]Totals!BK84</f>
        <v>37500</v>
      </c>
      <c r="G43" s="75">
        <f t="shared" si="0"/>
        <v>18898859</v>
      </c>
      <c r="I43" s="105">
        <f>+[1]Totals!CG84</f>
        <v>96000</v>
      </c>
      <c r="J43" s="103">
        <f>+[1]Totals!CH84</f>
        <v>15000</v>
      </c>
      <c r="K43" s="103">
        <f>+[1]Totals!CI84</f>
        <v>89000</v>
      </c>
      <c r="L43" s="103">
        <f>+[1]Totals!CJ84</f>
        <v>123750</v>
      </c>
      <c r="M43" s="75">
        <f t="shared" si="1"/>
        <v>323750</v>
      </c>
      <c r="O43" s="105">
        <f>+[1]Totals!DE84</f>
        <v>91600</v>
      </c>
      <c r="P43" s="103">
        <f>+[1]Totals!DF84</f>
        <v>1160</v>
      </c>
      <c r="Q43" s="103">
        <f>+[1]Totals!DG84</f>
        <v>138200</v>
      </c>
      <c r="R43" s="103">
        <f>+[1]Totals!DH84</f>
        <v>1566000</v>
      </c>
      <c r="S43" s="75">
        <f t="shared" si="2"/>
        <v>1796960</v>
      </c>
      <c r="U43" s="105">
        <f>+[1]Totals!EC84</f>
        <v>7578170</v>
      </c>
      <c r="V43" s="103">
        <f>+[1]Totals!ED84</f>
        <v>7434816</v>
      </c>
      <c r="W43" s="103">
        <f>+[1]Totals!EE84</f>
        <v>0</v>
      </c>
      <c r="X43" s="103">
        <f>+[1]Totals!EF84</f>
        <v>0</v>
      </c>
      <c r="Y43" s="75">
        <f t="shared" si="3"/>
        <v>15012986</v>
      </c>
    </row>
    <row r="44" spans="1:25" s="123" customFormat="1" ht="13.15" customHeight="1" x14ac:dyDescent="0.25">
      <c r="A44" t="s">
        <v>72</v>
      </c>
      <c r="C44" s="105">
        <f>+[1]Totals!BH85</f>
        <v>0</v>
      </c>
      <c r="D44" s="103">
        <f>+[1]Totals!BI85</f>
        <v>2102000</v>
      </c>
      <c r="E44" s="103">
        <f>+[1]Totals!BJ85</f>
        <v>1030318</v>
      </c>
      <c r="F44" s="103">
        <f>+[1]Totals!BK85</f>
        <v>2736432</v>
      </c>
      <c r="G44" s="75">
        <f t="shared" si="0"/>
        <v>5868750</v>
      </c>
      <c r="I44" s="105">
        <f>+[1]Totals!CG85</f>
        <v>9200</v>
      </c>
      <c r="J44" s="103">
        <f>+[1]Totals!CH85</f>
        <v>0</v>
      </c>
      <c r="K44" s="103">
        <f>+[1]Totals!CI85</f>
        <v>171050</v>
      </c>
      <c r="L44" s="103">
        <f>+[1]Totals!CJ85</f>
        <v>43500</v>
      </c>
      <c r="M44" s="75">
        <f t="shared" si="1"/>
        <v>223750</v>
      </c>
      <c r="O44" s="105">
        <f>+[1]Totals!DE85</f>
        <v>48550</v>
      </c>
      <c r="P44" s="103">
        <f>+[1]Totals!DF85</f>
        <v>97000</v>
      </c>
      <c r="Q44" s="103">
        <f>+[1]Totals!DG85</f>
        <v>0</v>
      </c>
      <c r="R44" s="103">
        <f>+[1]Totals!DH85</f>
        <v>0</v>
      </c>
      <c r="S44" s="75">
        <f t="shared" si="2"/>
        <v>145550</v>
      </c>
      <c r="U44" s="105">
        <f>+[1]Totals!EC85</f>
        <v>98350</v>
      </c>
      <c r="V44" s="103">
        <f>+[1]Totals!ED85</f>
        <v>0</v>
      </c>
      <c r="W44" s="103">
        <f>+[1]Totals!EE85</f>
        <v>0</v>
      </c>
      <c r="X44" s="103">
        <f>+[1]Totals!EF85</f>
        <v>0</v>
      </c>
      <c r="Y44" s="75">
        <f t="shared" si="3"/>
        <v>98350</v>
      </c>
    </row>
    <row r="45" spans="1:25" s="123" customFormat="1" ht="13.15" customHeight="1" x14ac:dyDescent="0.25">
      <c r="A45" s="1" t="s">
        <v>73</v>
      </c>
      <c r="C45" s="105">
        <f>+[1]Totals!BH86</f>
        <v>0</v>
      </c>
      <c r="D45" s="103">
        <f>+[1]Totals!BI86</f>
        <v>10000</v>
      </c>
      <c r="E45" s="103">
        <f>+[1]Totals!BJ86</f>
        <v>0</v>
      </c>
      <c r="F45" s="103">
        <f>+[1]Totals!BK86</f>
        <v>0</v>
      </c>
      <c r="G45" s="75">
        <f t="shared" si="0"/>
        <v>10000</v>
      </c>
      <c r="I45" s="105">
        <f>+[1]Totals!CG86</f>
        <v>0</v>
      </c>
      <c r="J45" s="103">
        <f>+[1]Totals!CH86</f>
        <v>0</v>
      </c>
      <c r="K45" s="103">
        <f>+[1]Totals!CI86</f>
        <v>0</v>
      </c>
      <c r="L45" s="103">
        <f>+[1]Totals!CJ86</f>
        <v>0</v>
      </c>
      <c r="M45" s="75">
        <f t="shared" si="1"/>
        <v>0</v>
      </c>
      <c r="O45" s="105">
        <f>+[1]Totals!DE86</f>
        <v>0</v>
      </c>
      <c r="P45" s="103">
        <f>+[1]Totals!DF86</f>
        <v>0</v>
      </c>
      <c r="Q45" s="103">
        <f>+[1]Totals!DG86</f>
        <v>0</v>
      </c>
      <c r="R45" s="103">
        <f>+[1]Totals!DH86</f>
        <v>0</v>
      </c>
      <c r="S45" s="75">
        <f t="shared" si="2"/>
        <v>0</v>
      </c>
      <c r="U45" s="105">
        <f>+[1]Totals!EC86</f>
        <v>0</v>
      </c>
      <c r="V45" s="103">
        <f>+[1]Totals!ED86</f>
        <v>0</v>
      </c>
      <c r="W45" s="103">
        <f>+[1]Totals!EE86</f>
        <v>0</v>
      </c>
      <c r="X45" s="103">
        <f>+[1]Totals!EF86</f>
        <v>0</v>
      </c>
      <c r="Y45" s="75">
        <f t="shared" si="3"/>
        <v>0</v>
      </c>
    </row>
    <row r="46" spans="1:25" s="123" customFormat="1" ht="13.15" customHeight="1" x14ac:dyDescent="0.25">
      <c r="A46" s="1" t="s">
        <v>74</v>
      </c>
      <c r="C46" s="105">
        <f>+[1]Totals!BH87</f>
        <v>3508139</v>
      </c>
      <c r="D46" s="103">
        <f>+[1]Totals!BI87</f>
        <v>2454367</v>
      </c>
      <c r="E46" s="103">
        <f>+[1]Totals!BJ87</f>
        <v>1717729</v>
      </c>
      <c r="F46" s="103">
        <f>+[1]Totals!BK87</f>
        <v>3066538</v>
      </c>
      <c r="G46" s="75">
        <f t="shared" si="0"/>
        <v>10746773</v>
      </c>
      <c r="I46" s="105">
        <f>+[1]Totals!CG87</f>
        <v>3456117</v>
      </c>
      <c r="J46" s="103">
        <f>+[1]Totals!CH87</f>
        <v>6368885</v>
      </c>
      <c r="K46" s="103">
        <f>+[1]Totals!CI87</f>
        <v>5209945</v>
      </c>
      <c r="L46" s="103">
        <f>+[1]Totals!CJ87</f>
        <v>3738119</v>
      </c>
      <c r="M46" s="75">
        <f t="shared" si="1"/>
        <v>18773066</v>
      </c>
      <c r="O46" s="105">
        <f>+[1]Totals!DE87</f>
        <v>0</v>
      </c>
      <c r="P46" s="103">
        <f>+[1]Totals!DF87</f>
        <v>50000</v>
      </c>
      <c r="Q46" s="103">
        <f>+[1]Totals!DG87</f>
        <v>4354374</v>
      </c>
      <c r="R46" s="103">
        <f>+[1]Totals!DH87</f>
        <v>3868410</v>
      </c>
      <c r="S46" s="75">
        <f t="shared" si="2"/>
        <v>8272784</v>
      </c>
      <c r="U46" s="105">
        <f>+[1]Totals!EC87</f>
        <v>2559982</v>
      </c>
      <c r="V46" s="103">
        <f>+[1]Totals!ED87</f>
        <v>5688110</v>
      </c>
      <c r="W46" s="103">
        <f>+[1]Totals!EE87</f>
        <v>0</v>
      </c>
      <c r="X46" s="103">
        <f>+[1]Totals!EF87</f>
        <v>0</v>
      </c>
      <c r="Y46" s="75">
        <f t="shared" si="3"/>
        <v>8248092</v>
      </c>
    </row>
    <row r="47" spans="1:25" s="123" customFormat="1" ht="13.15" customHeight="1" x14ac:dyDescent="0.25">
      <c r="A47" s="1" t="s">
        <v>75</v>
      </c>
      <c r="C47" s="105">
        <f>+[1]Totals!BH88</f>
        <v>5350</v>
      </c>
      <c r="D47" s="103">
        <f>+[1]Totals!BI88</f>
        <v>163250</v>
      </c>
      <c r="E47" s="103">
        <f>+[1]Totals!BJ88</f>
        <v>0</v>
      </c>
      <c r="F47" s="103">
        <f>+[1]Totals!BK88</f>
        <v>6547600</v>
      </c>
      <c r="G47" s="75">
        <f t="shared" si="0"/>
        <v>6716200</v>
      </c>
      <c r="I47" s="105">
        <f>+[1]Totals!CG88</f>
        <v>429400</v>
      </c>
      <c r="J47" s="103">
        <f>+[1]Totals!CH88</f>
        <v>20000</v>
      </c>
      <c r="K47" s="103">
        <f>+[1]Totals!CI88</f>
        <v>295800</v>
      </c>
      <c r="L47" s="103">
        <f>+[1]Totals!CJ88</f>
        <v>0</v>
      </c>
      <c r="M47" s="75">
        <f t="shared" si="1"/>
        <v>745200</v>
      </c>
      <c r="O47" s="105">
        <f>+[1]Totals!DE88</f>
        <v>0</v>
      </c>
      <c r="P47" s="103">
        <f>+[1]Totals!DF88</f>
        <v>262550</v>
      </c>
      <c r="Q47" s="103">
        <f>+[1]Totals!DG88</f>
        <v>0</v>
      </c>
      <c r="R47" s="103">
        <f>+[1]Totals!DH88</f>
        <v>0</v>
      </c>
      <c r="S47" s="75">
        <f t="shared" si="2"/>
        <v>262550</v>
      </c>
      <c r="U47" s="105">
        <f>+[1]Totals!EC88</f>
        <v>108900</v>
      </c>
      <c r="V47" s="103">
        <f>+[1]Totals!ED88</f>
        <v>0</v>
      </c>
      <c r="W47" s="103">
        <f>+[1]Totals!EE88</f>
        <v>0</v>
      </c>
      <c r="X47" s="103">
        <f>+[1]Totals!EF88</f>
        <v>0</v>
      </c>
      <c r="Y47" s="75">
        <f t="shared" si="3"/>
        <v>108900</v>
      </c>
    </row>
    <row r="48" spans="1:25" s="123" customFormat="1" ht="13.15" customHeight="1" x14ac:dyDescent="0.25">
      <c r="A48" s="1" t="s">
        <v>76</v>
      </c>
      <c r="C48" s="105">
        <f>+[1]Totals!BH89</f>
        <v>1114481</v>
      </c>
      <c r="D48" s="103">
        <f>+[1]Totals!BI89</f>
        <v>389699</v>
      </c>
      <c r="E48" s="103">
        <f>+[1]Totals!BJ89</f>
        <v>7717627</v>
      </c>
      <c r="F48" s="103">
        <f>+[1]Totals!BK89</f>
        <v>4568616</v>
      </c>
      <c r="G48" s="75">
        <f t="shared" si="0"/>
        <v>13790423</v>
      </c>
      <c r="I48" s="105">
        <f>+[1]Totals!CG89</f>
        <v>7834640</v>
      </c>
      <c r="J48" s="103">
        <f>+[1]Totals!CH89</f>
        <v>10158561</v>
      </c>
      <c r="K48" s="103">
        <f>+[1]Totals!CI89</f>
        <v>4525049</v>
      </c>
      <c r="L48" s="103">
        <f>+[1]Totals!CJ89</f>
        <v>0</v>
      </c>
      <c r="M48" s="75">
        <f t="shared" si="1"/>
        <v>22518250</v>
      </c>
      <c r="O48" s="105">
        <f>+[1]Totals!DE89</f>
        <v>0</v>
      </c>
      <c r="P48" s="103">
        <f>+[1]Totals!DF89</f>
        <v>0</v>
      </c>
      <c r="Q48" s="103">
        <f>+[1]Totals!DG89</f>
        <v>0</v>
      </c>
      <c r="R48" s="103">
        <f>+[1]Totals!DH89</f>
        <v>2159162</v>
      </c>
      <c r="S48" s="75">
        <f t="shared" si="2"/>
        <v>2159162</v>
      </c>
      <c r="U48" s="105">
        <f>+[1]Totals!EC89</f>
        <v>2243670</v>
      </c>
      <c r="V48" s="103">
        <f>+[1]Totals!ED89</f>
        <v>0</v>
      </c>
      <c r="W48" s="103">
        <f>+[1]Totals!EE89</f>
        <v>0</v>
      </c>
      <c r="X48" s="103">
        <f>+[1]Totals!EF89</f>
        <v>0</v>
      </c>
      <c r="Y48" s="75">
        <f t="shared" si="3"/>
        <v>2243670</v>
      </c>
    </row>
    <row r="49" spans="1:25" s="123" customFormat="1" ht="13.15" customHeight="1" x14ac:dyDescent="0.25">
      <c r="A49" s="1" t="s">
        <v>77</v>
      </c>
      <c r="C49" s="105">
        <f>+[1]Totals!BH90</f>
        <v>0</v>
      </c>
      <c r="D49" s="103">
        <f>+[1]Totals!BI90</f>
        <v>0</v>
      </c>
      <c r="E49" s="103">
        <f>+[1]Totals!BJ90</f>
        <v>1546341</v>
      </c>
      <c r="F49" s="103">
        <f>+[1]Totals!BK90</f>
        <v>0</v>
      </c>
      <c r="G49" s="75">
        <f t="shared" si="0"/>
        <v>1546341</v>
      </c>
      <c r="I49" s="105">
        <f>+[1]Totals!CG90</f>
        <v>2600000</v>
      </c>
      <c r="J49" s="103">
        <f>+[1]Totals!CH90</f>
        <v>5273635</v>
      </c>
      <c r="K49" s="103">
        <f>+[1]Totals!CI90</f>
        <v>4391900</v>
      </c>
      <c r="L49" s="103">
        <f>+[1]Totals!CJ90</f>
        <v>0</v>
      </c>
      <c r="M49" s="75">
        <f t="shared" si="1"/>
        <v>12265535</v>
      </c>
      <c r="O49" s="105">
        <f>+[1]Totals!DE90</f>
        <v>0</v>
      </c>
      <c r="P49" s="103">
        <f>+[1]Totals!DF90</f>
        <v>952400</v>
      </c>
      <c r="Q49" s="103">
        <f>+[1]Totals!DG90</f>
        <v>2588709</v>
      </c>
      <c r="R49" s="103">
        <f>+[1]Totals!DH90</f>
        <v>0</v>
      </c>
      <c r="S49" s="75">
        <f t="shared" si="2"/>
        <v>3541109</v>
      </c>
      <c r="U49" s="105">
        <f>+[1]Totals!EC90</f>
        <v>481984</v>
      </c>
      <c r="V49" s="103">
        <f>+[1]Totals!ED90</f>
        <v>282303</v>
      </c>
      <c r="W49" s="103">
        <f>+[1]Totals!EE90</f>
        <v>0</v>
      </c>
      <c r="X49" s="103">
        <f>+[1]Totals!EF90</f>
        <v>0</v>
      </c>
      <c r="Y49" s="75">
        <f t="shared" si="3"/>
        <v>764287</v>
      </c>
    </row>
    <row r="50" spans="1:25" s="123" customFormat="1" ht="13.15" customHeight="1" x14ac:dyDescent="0.25">
      <c r="A50" s="1" t="s">
        <v>78</v>
      </c>
      <c r="C50" s="105">
        <f>+[1]Totals!BH91</f>
        <v>0</v>
      </c>
      <c r="D50" s="103">
        <f>+[1]Totals!BI91</f>
        <v>0</v>
      </c>
      <c r="E50" s="103">
        <f>+[1]Totals!BJ91</f>
        <v>0</v>
      </c>
      <c r="F50" s="103">
        <f>+[1]Totals!BK91</f>
        <v>0</v>
      </c>
      <c r="G50" s="75">
        <f t="shared" si="0"/>
        <v>0</v>
      </c>
      <c r="I50" s="105">
        <f>+[1]Totals!CG91</f>
        <v>0</v>
      </c>
      <c r="J50" s="103">
        <f>+[1]Totals!CH91</f>
        <v>247660</v>
      </c>
      <c r="K50" s="103">
        <f>+[1]Totals!CI91</f>
        <v>0</v>
      </c>
      <c r="L50" s="103">
        <f>+[1]Totals!CJ91</f>
        <v>0</v>
      </c>
      <c r="M50" s="75">
        <f t="shared" si="1"/>
        <v>247660</v>
      </c>
      <c r="O50" s="105">
        <f>+[1]Totals!DE91</f>
        <v>1271740</v>
      </c>
      <c r="P50" s="103">
        <f>+[1]Totals!DF91</f>
        <v>407852</v>
      </c>
      <c r="Q50" s="103">
        <f>+[1]Totals!DG91</f>
        <v>0</v>
      </c>
      <c r="R50" s="103">
        <f>+[1]Totals!DH91</f>
        <v>0</v>
      </c>
      <c r="S50" s="75">
        <f t="shared" si="2"/>
        <v>1679592</v>
      </c>
      <c r="U50" s="105">
        <f>+[1]Totals!EC91</f>
        <v>0</v>
      </c>
      <c r="V50" s="103">
        <f>+[1]Totals!ED91</f>
        <v>0</v>
      </c>
      <c r="W50" s="103">
        <f>+[1]Totals!EE91</f>
        <v>0</v>
      </c>
      <c r="X50" s="103">
        <f>+[1]Totals!EF91</f>
        <v>0</v>
      </c>
      <c r="Y50" s="75">
        <f t="shared" si="3"/>
        <v>0</v>
      </c>
    </row>
    <row r="51" spans="1:25" s="123" customFormat="1" ht="13.15" customHeight="1" x14ac:dyDescent="0.25">
      <c r="A51" s="1" t="s">
        <v>79</v>
      </c>
      <c r="C51" s="105">
        <f>+[1]Totals!BH92</f>
        <v>921058</v>
      </c>
      <c r="D51" s="103">
        <f>+[1]Totals!BI92</f>
        <v>925500</v>
      </c>
      <c r="E51" s="103">
        <f>+[1]Totals!BJ92</f>
        <v>0</v>
      </c>
      <c r="F51" s="103">
        <f>+[1]Totals!BK92</f>
        <v>0</v>
      </c>
      <c r="G51" s="75">
        <f t="shared" si="0"/>
        <v>1846558</v>
      </c>
      <c r="I51" s="105">
        <f>+[1]Totals!CG92</f>
        <v>500000</v>
      </c>
      <c r="J51" s="103">
        <f>+[1]Totals!CH92</f>
        <v>0</v>
      </c>
      <c r="K51" s="103">
        <f>+[1]Totals!CI92</f>
        <v>400000</v>
      </c>
      <c r="L51" s="103">
        <f>+[1]Totals!CJ92</f>
        <v>0</v>
      </c>
      <c r="M51" s="75">
        <f t="shared" si="1"/>
        <v>900000</v>
      </c>
      <c r="O51" s="105">
        <f>+[1]Totals!DE92</f>
        <v>0</v>
      </c>
      <c r="P51" s="103">
        <f>+[1]Totals!DF92</f>
        <v>213648</v>
      </c>
      <c r="Q51" s="103">
        <f>+[1]Totals!DG92</f>
        <v>2067527</v>
      </c>
      <c r="R51" s="103">
        <f>+[1]Totals!DH92</f>
        <v>160000</v>
      </c>
      <c r="S51" s="75">
        <f t="shared" si="2"/>
        <v>2441175</v>
      </c>
      <c r="U51" s="105">
        <f>+[1]Totals!EC92</f>
        <v>0</v>
      </c>
      <c r="V51" s="103">
        <f>+[1]Totals!ED92</f>
        <v>240000</v>
      </c>
      <c r="W51" s="103">
        <f>+[1]Totals!EE92</f>
        <v>0</v>
      </c>
      <c r="X51" s="103">
        <f>+[1]Totals!EF92</f>
        <v>0</v>
      </c>
      <c r="Y51" s="75">
        <f t="shared" si="3"/>
        <v>240000</v>
      </c>
    </row>
    <row r="52" spans="1:25" s="35" customFormat="1" ht="13.5" customHeight="1" x14ac:dyDescent="0.2">
      <c r="A52" s="124" t="s">
        <v>9</v>
      </c>
      <c r="C52" s="112">
        <f>SUM(C5:C51)</f>
        <v>57636628</v>
      </c>
      <c r="D52" s="110">
        <f>SUM(D5:D51)</f>
        <v>65440784</v>
      </c>
      <c r="E52" s="110">
        <f>SUM(E5:E51)</f>
        <v>72575491</v>
      </c>
      <c r="F52" s="110">
        <f>SUM(F5:F51)</f>
        <v>63806618</v>
      </c>
      <c r="G52" s="113">
        <f>SUM(G5:G51)</f>
        <v>259459521</v>
      </c>
      <c r="I52" s="112">
        <f>SUM(I5:I51)</f>
        <v>45877485</v>
      </c>
      <c r="J52" s="110">
        <f>SUM(J5:J51)</f>
        <v>52286011</v>
      </c>
      <c r="K52" s="110">
        <f>SUM(K5:K51)</f>
        <v>59319048</v>
      </c>
      <c r="L52" s="110">
        <f>SUM(L5:L51)</f>
        <v>37892623</v>
      </c>
      <c r="M52" s="113">
        <f>SUM(M5:M51)</f>
        <v>195375167</v>
      </c>
      <c r="O52" s="112">
        <f>SUM(O5:O51)</f>
        <v>34642952</v>
      </c>
      <c r="P52" s="110">
        <f>SUM(P5:P51)</f>
        <v>34874087</v>
      </c>
      <c r="Q52" s="110">
        <f>SUM(Q5:Q51)</f>
        <v>41076135</v>
      </c>
      <c r="R52" s="110">
        <f>SUM(R5:R51)</f>
        <v>56932185</v>
      </c>
      <c r="S52" s="113">
        <f>SUM(S5:S51)</f>
        <v>167525359</v>
      </c>
      <c r="U52" s="112">
        <f>SUM(U5:U51)</f>
        <v>66048601</v>
      </c>
      <c r="V52" s="110">
        <f>SUM(V5:V51)</f>
        <v>52744454</v>
      </c>
      <c r="W52" s="110">
        <f>SUM(W5:W51)</f>
        <v>0</v>
      </c>
      <c r="X52" s="110">
        <f>SUM(X5:X51)</f>
        <v>0</v>
      </c>
      <c r="Y52" s="113">
        <f>SUM(Y5:Y51)</f>
        <v>118793055</v>
      </c>
    </row>
    <row r="53" spans="1:25" x14ac:dyDescent="0.25">
      <c r="A53" s="125"/>
    </row>
  </sheetData>
  <mergeCells count="4">
    <mergeCell ref="C3:G3"/>
    <mergeCell ref="I3:M3"/>
    <mergeCell ref="O3:S3"/>
    <mergeCell ref="U3:Y3"/>
  </mergeCells>
  <pageMargins left="0.7" right="0.7" top="0.75" bottom="0.75" header="0.3" footer="0.3"/>
  <pageSetup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79A0-9562-4C3B-A6E4-0A918508E77B}">
  <sheetPr>
    <pageSetUpPr fitToPage="1"/>
  </sheetPr>
  <dimension ref="A1:L56"/>
  <sheetViews>
    <sheetView workbookViewId="0">
      <selection activeCell="G16" sqref="G16"/>
    </sheetView>
  </sheetViews>
  <sheetFormatPr defaultColWidth="13.5703125" defaultRowHeight="15" x14ac:dyDescent="0.25"/>
  <cols>
    <col min="1" max="1" width="23.42578125" customWidth="1"/>
    <col min="3" max="3" width="13.5703125" style="83"/>
    <col min="8" max="8" width="11.7109375" style="83" customWidth="1"/>
    <col min="9" max="9" width="12.42578125" customWidth="1"/>
    <col min="10" max="10" width="12" customWidth="1"/>
    <col min="11" max="11" width="11.85546875" customWidth="1"/>
    <col min="12" max="12" width="12.5703125" style="83" customWidth="1"/>
  </cols>
  <sheetData>
    <row r="1" spans="1:12" s="13" customFormat="1" ht="18" x14ac:dyDescent="0.25">
      <c r="A1" s="13" t="s">
        <v>86</v>
      </c>
      <c r="C1" s="14"/>
      <c r="L1" s="14"/>
    </row>
    <row r="2" spans="1:12" s="35" customFormat="1" ht="15" customHeight="1" x14ac:dyDescent="0.2">
      <c r="A2" s="125" t="s">
        <v>5</v>
      </c>
      <c r="B2" s="230" t="s">
        <v>27</v>
      </c>
      <c r="C2" s="231">
        <v>2020</v>
      </c>
      <c r="D2" s="233">
        <v>2021</v>
      </c>
      <c r="E2" s="235">
        <v>2022</v>
      </c>
      <c r="F2" s="233">
        <v>2023</v>
      </c>
      <c r="G2" s="235">
        <v>2024</v>
      </c>
      <c r="H2" s="230">
        <v>2025</v>
      </c>
      <c r="I2" s="230"/>
      <c r="J2" s="230"/>
      <c r="K2" s="230"/>
      <c r="L2" s="230"/>
    </row>
    <row r="3" spans="1:12" s="35" customFormat="1" ht="14.25" customHeight="1" x14ac:dyDescent="0.25">
      <c r="A3" s="61" t="s">
        <v>28</v>
      </c>
      <c r="B3" s="230"/>
      <c r="C3" s="232"/>
      <c r="D3" s="234"/>
      <c r="E3" s="236"/>
      <c r="F3" s="234"/>
      <c r="G3" s="236"/>
      <c r="H3" s="119" t="s">
        <v>82</v>
      </c>
      <c r="I3" s="119" t="s">
        <v>83</v>
      </c>
      <c r="J3" s="119" t="s">
        <v>84</v>
      </c>
      <c r="K3" s="119" t="s">
        <v>85</v>
      </c>
      <c r="L3" s="62" t="s">
        <v>9</v>
      </c>
    </row>
    <row r="4" spans="1:12" x14ac:dyDescent="0.25">
      <c r="A4" s="1" t="s">
        <v>33</v>
      </c>
      <c r="B4" s="126">
        <v>35894820</v>
      </c>
      <c r="C4" s="99">
        <v>2414461</v>
      </c>
      <c r="D4" s="97">
        <f>+'[1]SSA by Qrt'!G5</f>
        <v>4335880</v>
      </c>
      <c r="E4" s="98">
        <f>+'[1]SSA by Qrt'!M5</f>
        <v>4316530</v>
      </c>
      <c r="F4" s="98">
        <f>+'[1]SSA by Qrt'!S5</f>
        <v>744150</v>
      </c>
      <c r="G4" s="127">
        <v>1872938</v>
      </c>
      <c r="H4" s="99">
        <f>+'[1]SSA by Qrt'!AA5</f>
        <v>883650</v>
      </c>
      <c r="I4" s="97">
        <f>+'[1]SSA by Qrt'!AB5</f>
        <v>2650993</v>
      </c>
      <c r="J4" s="97">
        <f>+'[1]SSA by Qrt'!AC5</f>
        <v>0</v>
      </c>
      <c r="K4" s="97">
        <f>+'[1]SSA by Qrt'!AD5</f>
        <v>0</v>
      </c>
      <c r="L4" s="100">
        <f t="shared" ref="L4:L55" si="0">SUM(H4:K4)</f>
        <v>3534643</v>
      </c>
    </row>
    <row r="5" spans="1:12" x14ac:dyDescent="0.25">
      <c r="A5" t="s">
        <v>38</v>
      </c>
      <c r="B5" s="128">
        <v>11165984</v>
      </c>
      <c r="C5" s="105">
        <v>847750</v>
      </c>
      <c r="D5" s="103">
        <f>+'[1]SSA by Qrt'!G10</f>
        <v>2476800</v>
      </c>
      <c r="E5" s="104">
        <f>+'[1]SSA by Qrt'!M10</f>
        <v>1952850</v>
      </c>
      <c r="F5" s="104">
        <f>+'[1]SSA by Qrt'!S10</f>
        <v>1635000</v>
      </c>
      <c r="G5" s="129">
        <v>181850</v>
      </c>
      <c r="H5" s="105">
        <f>+'[1]SSA by Qrt'!AA10</f>
        <v>3240000</v>
      </c>
      <c r="I5" s="103">
        <f>+'[1]SSA by Qrt'!AB10</f>
        <v>1613550</v>
      </c>
      <c r="J5" s="103">
        <f>+'[1]SSA by Qrt'!AC10</f>
        <v>0</v>
      </c>
      <c r="K5" s="103">
        <f>+'[1]SSA by Qrt'!AD10</f>
        <v>0</v>
      </c>
      <c r="L5" s="106">
        <f t="shared" si="0"/>
        <v>4853550</v>
      </c>
    </row>
    <row r="6" spans="1:12" x14ac:dyDescent="0.25">
      <c r="A6" s="123" t="s">
        <v>39</v>
      </c>
      <c r="B6" s="128">
        <v>38615523</v>
      </c>
      <c r="C6" s="105">
        <v>1022949</v>
      </c>
      <c r="D6" s="103">
        <f>+'[1]SSA by Qrt'!G11</f>
        <v>4872300</v>
      </c>
      <c r="E6" s="104">
        <f>+'[1]SSA by Qrt'!M11</f>
        <v>12239050</v>
      </c>
      <c r="F6" s="104">
        <f>+'[1]SSA by Qrt'!S11</f>
        <v>829000</v>
      </c>
      <c r="G6" s="129">
        <v>137489</v>
      </c>
      <c r="H6" s="105">
        <f>+'[1]SSA by Qrt'!AA11</f>
        <v>10108989</v>
      </c>
      <c r="I6" s="103">
        <f>+'[1]SSA by Qrt'!AB11</f>
        <v>893200</v>
      </c>
      <c r="J6" s="103">
        <f>+'[1]SSA by Qrt'!AC11</f>
        <v>0</v>
      </c>
      <c r="K6" s="103">
        <f>+'[1]SSA by Qrt'!AD11</f>
        <v>0</v>
      </c>
      <c r="L6" s="106">
        <f t="shared" si="0"/>
        <v>11002189</v>
      </c>
    </row>
    <row r="7" spans="1:12" x14ac:dyDescent="0.25">
      <c r="A7" s="123" t="s">
        <v>41</v>
      </c>
      <c r="B7" s="128">
        <v>30243503</v>
      </c>
      <c r="C7" s="105">
        <v>3206240</v>
      </c>
      <c r="D7" s="103">
        <f>+'[1]SSA by Qrt'!G13</f>
        <v>388310</v>
      </c>
      <c r="E7" s="104">
        <f>+'[1]SSA by Qrt'!M13</f>
        <v>11557000</v>
      </c>
      <c r="F7" s="104">
        <f>+'[1]SSA by Qrt'!S13</f>
        <v>1521950</v>
      </c>
      <c r="G7" s="129">
        <v>1225560</v>
      </c>
      <c r="H7" s="105">
        <f>+'[1]SSA by Qrt'!AA13</f>
        <v>752902</v>
      </c>
      <c r="I7" s="103">
        <f>+'[1]SSA by Qrt'!AB13</f>
        <v>3228500</v>
      </c>
      <c r="J7" s="103">
        <f>+'[1]SSA by Qrt'!AC13</f>
        <v>0</v>
      </c>
      <c r="K7" s="103">
        <f>+'[1]SSA by Qrt'!AD13</f>
        <v>0</v>
      </c>
      <c r="L7" s="106">
        <f t="shared" si="0"/>
        <v>3981402</v>
      </c>
    </row>
    <row r="8" spans="1:12" x14ac:dyDescent="0.25">
      <c r="A8" s="123" t="s">
        <v>43</v>
      </c>
      <c r="B8" s="128">
        <v>7582285</v>
      </c>
      <c r="C8" s="105">
        <v>94250</v>
      </c>
      <c r="D8" s="103">
        <f>+'[1]SSA by Qrt'!G15</f>
        <v>413923</v>
      </c>
      <c r="E8" s="104">
        <f>+'[1]SSA by Qrt'!M15</f>
        <v>4447196</v>
      </c>
      <c r="F8" s="104">
        <f>+'[1]SSA by Qrt'!S15</f>
        <v>0</v>
      </c>
      <c r="G8" s="129">
        <v>1553361</v>
      </c>
      <c r="H8" s="105">
        <f>+'[1]SSA by Qrt'!AA15</f>
        <v>2238035</v>
      </c>
      <c r="I8" s="103">
        <f>+'[1]SSA by Qrt'!AB15</f>
        <v>0</v>
      </c>
      <c r="J8" s="103">
        <f>+'[1]SSA by Qrt'!AC15</f>
        <v>0</v>
      </c>
      <c r="K8" s="103">
        <f>+'[1]SSA by Qrt'!AD15</f>
        <v>0</v>
      </c>
      <c r="L8" s="106">
        <f t="shared" si="0"/>
        <v>2238035</v>
      </c>
    </row>
    <row r="9" spans="1:12" x14ac:dyDescent="0.25">
      <c r="A9" t="s">
        <v>46</v>
      </c>
      <c r="B9" s="128">
        <v>197421390</v>
      </c>
      <c r="C9" s="105">
        <v>33446684</v>
      </c>
      <c r="D9" s="103">
        <f>+'[1]SSA by Qrt'!G18</f>
        <v>31612774</v>
      </c>
      <c r="E9" s="104">
        <f>+'[1]SSA by Qrt'!M18</f>
        <v>33591318</v>
      </c>
      <c r="F9" s="104">
        <f>+'[1]SSA by Qrt'!S18</f>
        <v>20322011</v>
      </c>
      <c r="G9" s="129">
        <v>23395671</v>
      </c>
      <c r="H9" s="105">
        <f>+'[1]SSA by Qrt'!AA18</f>
        <v>9461294</v>
      </c>
      <c r="I9" s="103">
        <f>+'[1]SSA by Qrt'!AB18</f>
        <v>4752231</v>
      </c>
      <c r="J9" s="103">
        <f>+'[1]SSA by Qrt'!AC18</f>
        <v>0</v>
      </c>
      <c r="K9" s="103">
        <f>+'[1]SSA by Qrt'!AD18</f>
        <v>0</v>
      </c>
      <c r="L9" s="106">
        <f t="shared" si="0"/>
        <v>14213525</v>
      </c>
    </row>
    <row r="10" spans="1:12" x14ac:dyDescent="0.25">
      <c r="A10" t="s">
        <v>87</v>
      </c>
      <c r="B10" s="128">
        <v>1015480</v>
      </c>
      <c r="C10" s="105">
        <v>150000</v>
      </c>
      <c r="D10" s="103">
        <f>+'[1]SSA by Qrt'!G19</f>
        <v>0</v>
      </c>
      <c r="E10" s="104">
        <f>+'[1]SSA by Qrt'!M19</f>
        <v>80000</v>
      </c>
      <c r="F10" s="104">
        <f>+'[1]SSA by Qrt'!S19</f>
        <v>80000</v>
      </c>
      <c r="G10" s="129">
        <v>50000</v>
      </c>
      <c r="H10" s="105">
        <f>+'[1]SSA by Qrt'!AA19</f>
        <v>0</v>
      </c>
      <c r="I10" s="103">
        <f>+'[1]SSA by Qrt'!AB19</f>
        <v>100000</v>
      </c>
      <c r="J10" s="103">
        <f>+'[1]SSA by Qrt'!AC19</f>
        <v>0</v>
      </c>
      <c r="K10" s="103">
        <f>+'[1]SSA by Qrt'!AD19</f>
        <v>0</v>
      </c>
      <c r="L10" s="106">
        <f t="shared" si="0"/>
        <v>100000</v>
      </c>
    </row>
    <row r="11" spans="1:12" x14ac:dyDescent="0.25">
      <c r="A11" s="123" t="s">
        <v>50</v>
      </c>
      <c r="B11" s="128">
        <v>822093</v>
      </c>
      <c r="C11" s="105">
        <v>40000</v>
      </c>
      <c r="D11" s="103">
        <f>+'[1]SSA by Qrt'!G22</f>
        <v>0</v>
      </c>
      <c r="E11" s="104">
        <f>+'[1]SSA by Qrt'!M22</f>
        <v>40000</v>
      </c>
      <c r="F11" s="104">
        <f>+'[1]SSA by Qrt'!S22</f>
        <v>0</v>
      </c>
      <c r="G11" s="129">
        <v>85000</v>
      </c>
      <c r="H11" s="105">
        <f>+'[1]SSA by Qrt'!AA22</f>
        <v>10000</v>
      </c>
      <c r="I11" s="103">
        <f>+'[1]SSA by Qrt'!AB22</f>
        <v>0</v>
      </c>
      <c r="J11" s="103">
        <f>+'[1]SSA by Qrt'!AC22</f>
        <v>0</v>
      </c>
      <c r="K11" s="103">
        <f>+'[1]SSA by Qrt'!AD22</f>
        <v>0</v>
      </c>
      <c r="L11" s="106">
        <f t="shared" si="0"/>
        <v>10000</v>
      </c>
    </row>
    <row r="12" spans="1:12" x14ac:dyDescent="0.25">
      <c r="A12" t="s">
        <v>70</v>
      </c>
      <c r="B12" s="128">
        <v>624996</v>
      </c>
      <c r="C12" s="105">
        <v>4450</v>
      </c>
      <c r="D12" s="103">
        <f>+'[1]SSA by Qrt'!G42</f>
        <v>148299</v>
      </c>
      <c r="E12" s="104">
        <f>+'[1]SSA by Qrt'!M42</f>
        <v>0</v>
      </c>
      <c r="F12" s="104">
        <f>+'[1]SSA by Qrt'!S42</f>
        <v>12850</v>
      </c>
      <c r="G12" s="129">
        <v>155950</v>
      </c>
      <c r="H12" s="105">
        <f>+'[1]SSA by Qrt'!AA42</f>
        <v>0</v>
      </c>
      <c r="I12" s="103">
        <f>+'[1]SSA by Qrt'!AB42</f>
        <v>12100</v>
      </c>
      <c r="J12" s="103">
        <f>+'[1]SSA by Qrt'!AC42</f>
        <v>0</v>
      </c>
      <c r="K12" s="103">
        <f>+'[1]SSA by Qrt'!AD42</f>
        <v>0</v>
      </c>
      <c r="L12" s="106">
        <f t="shared" si="0"/>
        <v>12100</v>
      </c>
    </row>
    <row r="13" spans="1:12" s="35" customFormat="1" ht="12.75" x14ac:dyDescent="0.2">
      <c r="A13" s="130" t="s">
        <v>88</v>
      </c>
      <c r="B13" s="131">
        <v>323386074</v>
      </c>
      <c r="C13" s="132">
        <f>SUM(C2:C12)</f>
        <v>41228804</v>
      </c>
      <c r="D13" s="132">
        <f t="shared" ref="D13:F13" si="1">SUM(D4:D12)</f>
        <v>44248286</v>
      </c>
      <c r="E13" s="133">
        <f t="shared" si="1"/>
        <v>68223944</v>
      </c>
      <c r="F13" s="133">
        <f t="shared" si="1"/>
        <v>25144961</v>
      </c>
      <c r="G13" s="133">
        <v>28657819</v>
      </c>
      <c r="H13" s="134">
        <f t="shared" ref="H13:K13" si="2">SUM(H4:H12)</f>
        <v>26694870</v>
      </c>
      <c r="I13" s="132">
        <f t="shared" si="2"/>
        <v>13250574</v>
      </c>
      <c r="J13" s="132">
        <f t="shared" si="2"/>
        <v>0</v>
      </c>
      <c r="K13" s="132">
        <f t="shared" si="2"/>
        <v>0</v>
      </c>
      <c r="L13" s="135">
        <f>SUM(H13:K13)</f>
        <v>39945444</v>
      </c>
    </row>
    <row r="14" spans="1:12" x14ac:dyDescent="0.25">
      <c r="A14" s="1" t="s">
        <v>37</v>
      </c>
      <c r="B14" s="128">
        <v>34281383</v>
      </c>
      <c r="C14" s="105">
        <v>986400</v>
      </c>
      <c r="D14" s="103">
        <f>+'[1]SSA by Qrt'!G9</f>
        <v>7254899</v>
      </c>
      <c r="E14" s="104">
        <f>+'[1]SSA by Qrt'!M9</f>
        <v>1679308</v>
      </c>
      <c r="F14" s="104">
        <f>+'[1]SSA by Qrt'!S9</f>
        <v>2325524</v>
      </c>
      <c r="G14" s="129">
        <v>790855</v>
      </c>
      <c r="H14" s="105">
        <f>+'[1]SSA by Qrt'!AA9</f>
        <v>7216737</v>
      </c>
      <c r="I14" s="103">
        <f>+'[1]SSA by Qrt'!AB9</f>
        <v>800000</v>
      </c>
      <c r="J14" s="103">
        <f>+'[1]SSA by Qrt'!AC9</f>
        <v>0</v>
      </c>
      <c r="K14" s="103">
        <f>+'[1]SSA by Qrt'!AD9</f>
        <v>0</v>
      </c>
      <c r="L14" s="106">
        <f t="shared" si="0"/>
        <v>8016737</v>
      </c>
    </row>
    <row r="15" spans="1:12" x14ac:dyDescent="0.25">
      <c r="A15" s="1" t="s">
        <v>42</v>
      </c>
      <c r="B15" s="128">
        <v>1419843</v>
      </c>
      <c r="C15" s="105">
        <v>444750</v>
      </c>
      <c r="D15" s="103">
        <f>+'[1]SSA by Qrt'!G14</f>
        <v>0</v>
      </c>
      <c r="E15" s="104">
        <f>+'[1]SSA by Qrt'!M14</f>
        <v>0</v>
      </c>
      <c r="F15" s="104">
        <f>+'[1]SSA by Qrt'!S14</f>
        <v>121400</v>
      </c>
      <c r="G15" s="129">
        <v>108000</v>
      </c>
      <c r="H15" s="105">
        <f>+'[1]SSA by Qrt'!AA14</f>
        <v>0</v>
      </c>
      <c r="I15" s="103">
        <f>+'[1]SSA by Qrt'!AB14</f>
        <v>0</v>
      </c>
      <c r="J15" s="103">
        <f>+'[1]SSA by Qrt'!AC14</f>
        <v>0</v>
      </c>
      <c r="K15" s="103">
        <f>+'[1]SSA by Qrt'!AD14</f>
        <v>0</v>
      </c>
      <c r="L15" s="106">
        <f t="shared" si="0"/>
        <v>0</v>
      </c>
    </row>
    <row r="16" spans="1:12" x14ac:dyDescent="0.25">
      <c r="A16" s="1" t="s">
        <v>45</v>
      </c>
      <c r="B16" s="128">
        <v>1247202</v>
      </c>
      <c r="C16" s="105">
        <v>27000</v>
      </c>
      <c r="D16" s="103">
        <f>+'[1]SSA by Qrt'!G17</f>
        <v>52000</v>
      </c>
      <c r="E16" s="104">
        <f>+'[1]SSA by Qrt'!M17</f>
        <v>230883</v>
      </c>
      <c r="F16" s="104">
        <f>+'[1]SSA by Qrt'!S17</f>
        <v>60500</v>
      </c>
      <c r="G16" s="129">
        <v>406421</v>
      </c>
      <c r="H16" s="105">
        <f>+'[1]SSA by Qrt'!AA17</f>
        <v>0</v>
      </c>
      <c r="I16" s="103">
        <f>+'[1]SSA by Qrt'!AB17</f>
        <v>0</v>
      </c>
      <c r="J16" s="103">
        <f>+'[1]SSA by Qrt'!AC17</f>
        <v>0</v>
      </c>
      <c r="K16" s="103">
        <f>+'[1]SSA by Qrt'!AD17</f>
        <v>0</v>
      </c>
      <c r="L16" s="106">
        <f t="shared" si="0"/>
        <v>0</v>
      </c>
    </row>
    <row r="17" spans="1:12" x14ac:dyDescent="0.25">
      <c r="A17" s="1" t="s">
        <v>48</v>
      </c>
      <c r="B17" s="128">
        <v>6246956</v>
      </c>
      <c r="C17" s="105">
        <v>1962249</v>
      </c>
      <c r="D17" s="103">
        <f>+'[1]SSA by Qrt'!G20</f>
        <v>0</v>
      </c>
      <c r="E17" s="104">
        <f>+'[1]SSA by Qrt'!M20</f>
        <v>113081</v>
      </c>
      <c r="F17" s="104">
        <f>+'[1]SSA by Qrt'!S20</f>
        <v>1518801</v>
      </c>
      <c r="G17" s="129">
        <v>117200</v>
      </c>
      <c r="H17" s="105">
        <f>+'[1]SSA by Qrt'!AA20</f>
        <v>120276</v>
      </c>
      <c r="I17" s="103">
        <f>+'[1]SSA by Qrt'!AB20</f>
        <v>0</v>
      </c>
      <c r="J17" s="103">
        <f>+'[1]SSA by Qrt'!AC20</f>
        <v>0</v>
      </c>
      <c r="K17" s="103">
        <f>+'[1]SSA by Qrt'!AD20</f>
        <v>0</v>
      </c>
      <c r="L17" s="106">
        <f t="shared" si="0"/>
        <v>120276</v>
      </c>
    </row>
    <row r="18" spans="1:12" x14ac:dyDescent="0.25">
      <c r="A18" s="1" t="s">
        <v>49</v>
      </c>
      <c r="B18" s="128">
        <v>122056898</v>
      </c>
      <c r="C18" s="105">
        <v>5926490</v>
      </c>
      <c r="D18" s="103">
        <f>+'[1]SSA by Qrt'!G21</f>
        <v>8035229</v>
      </c>
      <c r="E18" s="104">
        <f>+'[1]SSA by Qrt'!M21</f>
        <v>21401476</v>
      </c>
      <c r="F18" s="104">
        <f>+'[1]SSA by Qrt'!S21</f>
        <v>1526747</v>
      </c>
      <c r="G18" s="129">
        <v>3604476</v>
      </c>
      <c r="H18" s="105">
        <f>+'[1]SSA by Qrt'!AA21</f>
        <v>818350</v>
      </c>
      <c r="I18" s="103">
        <f>+'[1]SSA by Qrt'!AB21</f>
        <v>3936445</v>
      </c>
      <c r="J18" s="103">
        <f>+'[1]SSA by Qrt'!AC21</f>
        <v>0</v>
      </c>
      <c r="K18" s="103">
        <f>+'[1]SSA by Qrt'!AD21</f>
        <v>0</v>
      </c>
      <c r="L18" s="106">
        <f t="shared" si="0"/>
        <v>4754795</v>
      </c>
    </row>
    <row r="19" spans="1:12" x14ac:dyDescent="0.25">
      <c r="A19" s="1" t="s">
        <v>55</v>
      </c>
      <c r="B19" s="128">
        <v>85741930</v>
      </c>
      <c r="C19" s="105">
        <v>10742190</v>
      </c>
      <c r="D19" s="103">
        <f>+'[1]SSA by Qrt'!G27</f>
        <v>11828562</v>
      </c>
      <c r="E19" s="104">
        <f>+'[1]SSA by Qrt'!M27</f>
        <v>3441603</v>
      </c>
      <c r="F19" s="104">
        <f>+'[1]SSA by Qrt'!S27</f>
        <v>11864743</v>
      </c>
      <c r="G19" s="129">
        <v>7419549</v>
      </c>
      <c r="H19" s="105">
        <f>+'[1]SSA by Qrt'!AA27</f>
        <v>408000</v>
      </c>
      <c r="I19" s="103">
        <f>+'[1]SSA by Qrt'!AB27</f>
        <v>212750</v>
      </c>
      <c r="J19" s="103">
        <f>+'[1]SSA by Qrt'!AC27</f>
        <v>0</v>
      </c>
      <c r="K19" s="103">
        <f>+'[1]SSA by Qrt'!AD27</f>
        <v>0</v>
      </c>
      <c r="L19" s="106">
        <f t="shared" si="0"/>
        <v>620750</v>
      </c>
    </row>
    <row r="20" spans="1:12" x14ac:dyDescent="0.25">
      <c r="A20" s="1" t="s">
        <v>65</v>
      </c>
      <c r="B20" s="128">
        <v>33570545</v>
      </c>
      <c r="C20" s="105">
        <v>1530371</v>
      </c>
      <c r="D20" s="103">
        <f>+'[1]SSA by Qrt'!G37</f>
        <v>1227264</v>
      </c>
      <c r="E20" s="104">
        <f>+'[1]SSA by Qrt'!M37</f>
        <v>4808475</v>
      </c>
      <c r="F20" s="104">
        <f>+'[1]SSA by Qrt'!S37</f>
        <v>1721700</v>
      </c>
      <c r="G20" s="129">
        <v>0</v>
      </c>
      <c r="H20" s="105">
        <f>+'[1]SSA by Qrt'!AA37</f>
        <v>0</v>
      </c>
      <c r="I20" s="103">
        <f>+'[1]SSA by Qrt'!AB37</f>
        <v>0</v>
      </c>
      <c r="J20" s="103">
        <f>+'[1]SSA by Qrt'!AC37</f>
        <v>0</v>
      </c>
      <c r="K20" s="103">
        <f>+'[1]SSA by Qrt'!AD37</f>
        <v>0</v>
      </c>
      <c r="L20" s="106">
        <f t="shared" si="0"/>
        <v>0</v>
      </c>
    </row>
    <row r="21" spans="1:12" x14ac:dyDescent="0.25">
      <c r="A21" s="1" t="s">
        <v>68</v>
      </c>
      <c r="B21" s="128">
        <v>8699547</v>
      </c>
      <c r="C21" s="105">
        <v>28006</v>
      </c>
      <c r="D21" s="103">
        <f>+'[1]SSA by Qrt'!G40</f>
        <v>2921039</v>
      </c>
      <c r="E21" s="104">
        <f>+'[1]SSA by Qrt'!M40</f>
        <v>319451</v>
      </c>
      <c r="F21" s="104">
        <f>+'[1]SSA by Qrt'!S40</f>
        <v>1022119</v>
      </c>
      <c r="G21" s="129">
        <v>3517442</v>
      </c>
      <c r="H21" s="105">
        <f>+'[1]SSA by Qrt'!AA40</f>
        <v>0</v>
      </c>
      <c r="I21" s="103">
        <f>+'[1]SSA by Qrt'!AB40</f>
        <v>46650</v>
      </c>
      <c r="J21" s="103">
        <f>+'[1]SSA by Qrt'!AC40</f>
        <v>0</v>
      </c>
      <c r="K21" s="103">
        <f>+'[1]SSA by Qrt'!AD40</f>
        <v>0</v>
      </c>
      <c r="L21" s="106">
        <f t="shared" si="0"/>
        <v>46650</v>
      </c>
    </row>
    <row r="22" spans="1:12" x14ac:dyDescent="0.25">
      <c r="A22" s="1" t="s">
        <v>71</v>
      </c>
      <c r="B22" s="128">
        <v>50638181</v>
      </c>
      <c r="C22" s="105">
        <v>5895370</v>
      </c>
      <c r="D22" s="103">
        <f>+'[1]SSA by Qrt'!G43</f>
        <v>1014050</v>
      </c>
      <c r="E22" s="104">
        <f>+'[1]SSA by Qrt'!M43</f>
        <v>18898859</v>
      </c>
      <c r="F22" s="104">
        <f>+'[1]SSA by Qrt'!S43</f>
        <v>323750</v>
      </c>
      <c r="G22" s="129">
        <v>1796960</v>
      </c>
      <c r="H22" s="105">
        <f>+'[1]SSA by Qrt'!AA43</f>
        <v>7578170</v>
      </c>
      <c r="I22" s="103">
        <f>+'[1]SSA by Qrt'!AB43</f>
        <v>7434816</v>
      </c>
      <c r="J22" s="103">
        <f>+'[1]SSA by Qrt'!AC43</f>
        <v>0</v>
      </c>
      <c r="K22" s="103">
        <f>+'[1]SSA by Qrt'!AD43</f>
        <v>0</v>
      </c>
      <c r="L22" s="106">
        <f t="shared" si="0"/>
        <v>15012986</v>
      </c>
    </row>
    <row r="23" spans="1:12" x14ac:dyDescent="0.25">
      <c r="A23" t="s">
        <v>72</v>
      </c>
      <c r="B23" s="128">
        <v>32070824</v>
      </c>
      <c r="C23" s="105">
        <v>2680955</v>
      </c>
      <c r="D23" s="103">
        <f>+'[1]SSA by Qrt'!G44</f>
        <v>2616817</v>
      </c>
      <c r="E23" s="104">
        <f>+'[1]SSA by Qrt'!M44</f>
        <v>5868750</v>
      </c>
      <c r="F23" s="104">
        <f>+'[1]SSA by Qrt'!S44</f>
        <v>223750</v>
      </c>
      <c r="G23" s="129">
        <v>145550</v>
      </c>
      <c r="H23" s="105">
        <f>+'[1]SSA by Qrt'!AA44</f>
        <v>98350</v>
      </c>
      <c r="I23" s="103">
        <f>+'[1]SSA by Qrt'!AB44</f>
        <v>0</v>
      </c>
      <c r="J23" s="103">
        <f>+'[1]SSA by Qrt'!AC44</f>
        <v>0</v>
      </c>
      <c r="K23" s="103">
        <f>+'[1]SSA by Qrt'!AD44</f>
        <v>0</v>
      </c>
      <c r="L23" s="106">
        <f t="shared" si="0"/>
        <v>98350</v>
      </c>
    </row>
    <row r="24" spans="1:12" x14ac:dyDescent="0.25">
      <c r="A24" t="s">
        <v>74</v>
      </c>
      <c r="B24" s="128">
        <v>81988749</v>
      </c>
      <c r="C24" s="105">
        <v>13131076</v>
      </c>
      <c r="D24" s="103">
        <f>+'[1]SSA by Qrt'!G46</f>
        <v>11855589</v>
      </c>
      <c r="E24" s="104">
        <f>+'[1]SSA by Qrt'!M46</f>
        <v>10746773</v>
      </c>
      <c r="F24" s="104">
        <f>+'[1]SSA by Qrt'!S46</f>
        <v>18773066</v>
      </c>
      <c r="G24" s="129">
        <v>8272784</v>
      </c>
      <c r="H24" s="105">
        <f>+'[1]SSA by Qrt'!AA46</f>
        <v>2559982</v>
      </c>
      <c r="I24" s="103">
        <f>+'[1]SSA by Qrt'!AB46</f>
        <v>5688110</v>
      </c>
      <c r="J24" s="103">
        <f>+'[1]SSA by Qrt'!AC46</f>
        <v>0</v>
      </c>
      <c r="K24" s="103">
        <f>+'[1]SSA by Qrt'!AD46</f>
        <v>0</v>
      </c>
      <c r="L24" s="106">
        <f t="shared" si="0"/>
        <v>8248092</v>
      </c>
    </row>
    <row r="25" spans="1:12" x14ac:dyDescent="0.25">
      <c r="A25" s="123" t="s">
        <v>76</v>
      </c>
      <c r="B25" s="128">
        <v>88520012</v>
      </c>
      <c r="C25" s="105">
        <v>22839478</v>
      </c>
      <c r="D25" s="103">
        <f>+'[1]SSA by Qrt'!G48</f>
        <v>2850557</v>
      </c>
      <c r="E25" s="104">
        <f>+'[1]SSA by Qrt'!M48</f>
        <v>13790423</v>
      </c>
      <c r="F25" s="104">
        <f>+'[1]SSA by Qrt'!S48</f>
        <v>22518250</v>
      </c>
      <c r="G25" s="129">
        <v>2159162</v>
      </c>
      <c r="H25" s="105">
        <f>+'[1]SSA by Qrt'!AA48</f>
        <v>2243670</v>
      </c>
      <c r="I25" s="103">
        <f>+'[1]SSA by Qrt'!AB48</f>
        <v>0</v>
      </c>
      <c r="J25" s="103">
        <f>+'[1]SSA by Qrt'!AC48</f>
        <v>0</v>
      </c>
      <c r="K25" s="103">
        <f>+'[1]SSA by Qrt'!AD48</f>
        <v>0</v>
      </c>
      <c r="L25" s="106">
        <f t="shared" si="0"/>
        <v>2243670</v>
      </c>
    </row>
    <row r="26" spans="1:12" s="35" customFormat="1" ht="12.75" x14ac:dyDescent="0.2">
      <c r="A26" s="130" t="s">
        <v>89</v>
      </c>
      <c r="B26" s="131">
        <v>546482070</v>
      </c>
      <c r="C26" s="134">
        <f t="shared" ref="C26:F26" si="3">SUM(C14:C25)</f>
        <v>66194335</v>
      </c>
      <c r="D26" s="132">
        <f t="shared" si="3"/>
        <v>49656006</v>
      </c>
      <c r="E26" s="133">
        <f t="shared" si="3"/>
        <v>81299082</v>
      </c>
      <c r="F26" s="133">
        <f t="shared" si="3"/>
        <v>62000350</v>
      </c>
      <c r="G26" s="136">
        <v>28338399</v>
      </c>
      <c r="H26" s="134">
        <f>SUM(H14:H25)</f>
        <v>21043535</v>
      </c>
      <c r="I26" s="132">
        <f t="shared" ref="I26:K26" si="4">SUM(I14:I25)</f>
        <v>18118771</v>
      </c>
      <c r="J26" s="132">
        <f t="shared" si="4"/>
        <v>0</v>
      </c>
      <c r="K26" s="132">
        <f t="shared" si="4"/>
        <v>0</v>
      </c>
      <c r="L26" s="135">
        <f t="shared" si="0"/>
        <v>39162306</v>
      </c>
    </row>
    <row r="27" spans="1:12" x14ac:dyDescent="0.25">
      <c r="A27" s="1" t="s">
        <v>35</v>
      </c>
      <c r="B27" s="128">
        <v>483076</v>
      </c>
      <c r="C27" s="105">
        <v>0</v>
      </c>
      <c r="D27" s="103">
        <f>+'[1]SSA by Qrt'!G7</f>
        <v>50000</v>
      </c>
      <c r="E27" s="104">
        <f>+'[1]SSA by Qrt'!M7</f>
        <v>0</v>
      </c>
      <c r="F27" s="104">
        <f>+'[1]SSA by Qrt'!S7</f>
        <v>210000</v>
      </c>
      <c r="G27" s="129">
        <v>0</v>
      </c>
      <c r="H27" s="105">
        <f>+'[1]SSA by Qrt'!AA7</f>
        <v>0</v>
      </c>
      <c r="I27" s="103">
        <f>+'[1]SSA by Qrt'!AB7</f>
        <v>0</v>
      </c>
      <c r="J27" s="103">
        <f>+'[1]SSA by Qrt'!AC7</f>
        <v>0</v>
      </c>
      <c r="K27" s="103">
        <f>+'[1]SSA by Qrt'!AD7</f>
        <v>0</v>
      </c>
      <c r="L27" s="106">
        <f t="shared" si="0"/>
        <v>0</v>
      </c>
    </row>
    <row r="28" spans="1:12" x14ac:dyDescent="0.25">
      <c r="A28" s="1" t="s">
        <v>57</v>
      </c>
      <c r="B28" s="128">
        <v>61226527</v>
      </c>
      <c r="C28" s="105">
        <v>9847800</v>
      </c>
      <c r="D28" s="103">
        <f>+'[1]SSA by Qrt'!G29</f>
        <v>5597700</v>
      </c>
      <c r="E28" s="104">
        <f>+'[1]SSA by Qrt'!M29</f>
        <v>5848300</v>
      </c>
      <c r="F28" s="104">
        <f>+'[1]SSA by Qrt'!S29</f>
        <v>966300</v>
      </c>
      <c r="G28" s="129">
        <v>14885070</v>
      </c>
      <c r="H28" s="105">
        <f>+'[1]SSA by Qrt'!AA29</f>
        <v>286500</v>
      </c>
      <c r="I28" s="103">
        <f>+'[1]SSA by Qrt'!AB29</f>
        <v>2241068</v>
      </c>
      <c r="J28" s="103">
        <f>+'[1]SSA by Qrt'!AC29</f>
        <v>0</v>
      </c>
      <c r="K28" s="103">
        <f>+'[1]SSA by Qrt'!AD29</f>
        <v>0</v>
      </c>
      <c r="L28" s="106">
        <f t="shared" si="0"/>
        <v>2527568</v>
      </c>
    </row>
    <row r="29" spans="1:12" x14ac:dyDescent="0.25">
      <c r="A29" s="1" t="s">
        <v>58</v>
      </c>
      <c r="B29" s="128">
        <v>41390672</v>
      </c>
      <c r="C29" s="105">
        <v>1426600</v>
      </c>
      <c r="D29" s="103">
        <f>+'[1]SSA by Qrt'!G30</f>
        <v>8613230</v>
      </c>
      <c r="E29" s="104">
        <f>+'[1]SSA by Qrt'!M30</f>
        <v>2854765</v>
      </c>
      <c r="F29" s="104">
        <f>+'[1]SSA by Qrt'!S30</f>
        <v>2100248</v>
      </c>
      <c r="G29" s="129">
        <v>13051607</v>
      </c>
      <c r="H29" s="105">
        <f>+'[1]SSA by Qrt'!AA30</f>
        <v>0</v>
      </c>
      <c r="I29" s="103">
        <f>+'[1]SSA by Qrt'!AB30</f>
        <v>0</v>
      </c>
      <c r="J29" s="103">
        <f>+'[1]SSA by Qrt'!AC30</f>
        <v>0</v>
      </c>
      <c r="K29" s="103">
        <f>+'[1]SSA by Qrt'!AD30</f>
        <v>0</v>
      </c>
      <c r="L29" s="106">
        <f t="shared" si="0"/>
        <v>0</v>
      </c>
    </row>
    <row r="30" spans="1:12" x14ac:dyDescent="0.25">
      <c r="A30" s="1" t="s">
        <v>61</v>
      </c>
      <c r="B30" s="128">
        <v>62509638</v>
      </c>
      <c r="C30" s="105">
        <v>11450252</v>
      </c>
      <c r="D30" s="103">
        <f>+'[1]SSA by Qrt'!G33</f>
        <v>5684460</v>
      </c>
      <c r="E30" s="104">
        <f>+'[1]SSA by Qrt'!M33</f>
        <v>8066750</v>
      </c>
      <c r="F30" s="104">
        <f>+'[1]SSA by Qrt'!S33</f>
        <v>9117580</v>
      </c>
      <c r="G30" s="129">
        <v>3559800</v>
      </c>
      <c r="H30" s="105">
        <f>+'[1]SSA by Qrt'!AA33</f>
        <v>0</v>
      </c>
      <c r="I30" s="103">
        <f>+'[1]SSA by Qrt'!AB33</f>
        <v>617200</v>
      </c>
      <c r="J30" s="103">
        <f>+'[1]SSA by Qrt'!AC33</f>
        <v>0</v>
      </c>
      <c r="K30" s="103">
        <f>+'[1]SSA by Qrt'!AD33</f>
        <v>0</v>
      </c>
      <c r="L30" s="106">
        <f t="shared" si="0"/>
        <v>617200</v>
      </c>
    </row>
    <row r="31" spans="1:12" x14ac:dyDescent="0.25">
      <c r="A31" s="1" t="s">
        <v>62</v>
      </c>
      <c r="B31" s="128">
        <v>1625692</v>
      </c>
      <c r="C31" s="105">
        <v>175000</v>
      </c>
      <c r="D31" s="103">
        <f>+'[1]SSA by Qrt'!G34</f>
        <v>0</v>
      </c>
      <c r="E31" s="104">
        <f>+'[1]SSA by Qrt'!M34</f>
        <v>0</v>
      </c>
      <c r="F31" s="104">
        <f>+'[1]SSA by Qrt'!S34</f>
        <v>160255</v>
      </c>
      <c r="G31" s="129">
        <v>0</v>
      </c>
      <c r="H31" s="105">
        <f>+'[1]SSA by Qrt'!AA34</f>
        <v>0</v>
      </c>
      <c r="I31" s="103">
        <f>+'[1]SSA by Qrt'!AB34</f>
        <v>125100</v>
      </c>
      <c r="J31" s="103">
        <f>+'[1]SSA by Qrt'!AC34</f>
        <v>0</v>
      </c>
      <c r="K31" s="103">
        <f>+'[1]SSA by Qrt'!AD34</f>
        <v>0</v>
      </c>
      <c r="L31" s="106">
        <f t="shared" si="0"/>
        <v>125100</v>
      </c>
    </row>
    <row r="32" spans="1:12" x14ac:dyDescent="0.25">
      <c r="A32" s="1" t="s">
        <v>69</v>
      </c>
      <c r="B32" s="128">
        <v>340952</v>
      </c>
      <c r="C32" s="105">
        <v>0</v>
      </c>
      <c r="D32" s="103">
        <f>+'[1]SSA by Qrt'!G41</f>
        <v>0</v>
      </c>
      <c r="E32" s="104">
        <f>+'[1]SSA by Qrt'!M41</f>
        <v>0</v>
      </c>
      <c r="F32" s="104">
        <f>+'[1]SSA by Qrt'!S41</f>
        <v>0</v>
      </c>
      <c r="G32" s="129">
        <v>0</v>
      </c>
      <c r="H32" s="105">
        <f>+'[1]SSA by Qrt'!AA41</f>
        <v>0</v>
      </c>
      <c r="I32" s="103">
        <f>+'[1]SSA by Qrt'!AB41</f>
        <v>0</v>
      </c>
      <c r="J32" s="103">
        <f>+'[1]SSA by Qrt'!AC41</f>
        <v>0</v>
      </c>
      <c r="K32" s="103">
        <f>+'[1]SSA by Qrt'!AD41</f>
        <v>0</v>
      </c>
      <c r="L32" s="106">
        <f t="shared" si="0"/>
        <v>0</v>
      </c>
    </row>
    <row r="33" spans="1:12" x14ac:dyDescent="0.25">
      <c r="A33" s="1" t="s">
        <v>73</v>
      </c>
      <c r="B33" s="128">
        <v>213450</v>
      </c>
      <c r="C33" s="105">
        <v>0</v>
      </c>
      <c r="D33" s="103">
        <f>+'[1]SSA by Qrt'!G45</f>
        <v>10000</v>
      </c>
      <c r="E33" s="104">
        <f>+'[1]SSA by Qrt'!M45</f>
        <v>10000</v>
      </c>
      <c r="F33" s="104">
        <f>+'[1]SSA by Qrt'!S45</f>
        <v>0</v>
      </c>
      <c r="G33" s="129">
        <v>0</v>
      </c>
      <c r="H33" s="105">
        <f>+'[1]SSA by Qrt'!AA45</f>
        <v>0</v>
      </c>
      <c r="I33" s="103">
        <f>+'[1]SSA by Qrt'!AB45</f>
        <v>0</v>
      </c>
      <c r="J33" s="103">
        <f>+'[1]SSA by Qrt'!AC45</f>
        <v>0</v>
      </c>
      <c r="K33" s="103">
        <f>+'[1]SSA by Qrt'!AD45</f>
        <v>0</v>
      </c>
      <c r="L33" s="106">
        <f t="shared" si="0"/>
        <v>0</v>
      </c>
    </row>
    <row r="34" spans="1:12" x14ac:dyDescent="0.25">
      <c r="A34" s="1" t="s">
        <v>77</v>
      </c>
      <c r="B34" s="128">
        <v>42663221</v>
      </c>
      <c r="C34" s="105">
        <v>7383962</v>
      </c>
      <c r="D34" s="103">
        <f>+'[1]SSA by Qrt'!G49</f>
        <v>643350</v>
      </c>
      <c r="E34" s="104">
        <f>+'[1]SSA by Qrt'!M49</f>
        <v>1546341</v>
      </c>
      <c r="F34" s="104">
        <f>+'[1]SSA by Qrt'!S49</f>
        <v>12265535</v>
      </c>
      <c r="G34" s="129">
        <v>3541109</v>
      </c>
      <c r="H34" s="105">
        <f>+'[1]SSA by Qrt'!AA49</f>
        <v>481984</v>
      </c>
      <c r="I34" s="103">
        <f>+'[1]SSA by Qrt'!AB49</f>
        <v>282303</v>
      </c>
      <c r="J34" s="103">
        <f>+'[1]SSA by Qrt'!AC49</f>
        <v>0</v>
      </c>
      <c r="K34" s="103">
        <f>+'[1]SSA by Qrt'!AD49</f>
        <v>0</v>
      </c>
      <c r="L34" s="106">
        <f t="shared" si="0"/>
        <v>764287</v>
      </c>
    </row>
    <row r="35" spans="1:12" x14ac:dyDescent="0.25">
      <c r="A35" s="1" t="s">
        <v>78</v>
      </c>
      <c r="B35" s="128">
        <v>1695095</v>
      </c>
      <c r="C35" s="105">
        <v>0</v>
      </c>
      <c r="D35" s="103">
        <f>+'[1]SSA by Qrt'!G50</f>
        <v>1071376</v>
      </c>
      <c r="E35" s="104">
        <f>+'[1]SSA by Qrt'!M50</f>
        <v>0</v>
      </c>
      <c r="F35" s="104">
        <f>+'[1]SSA by Qrt'!S50</f>
        <v>247660</v>
      </c>
      <c r="G35" s="129">
        <v>1679592</v>
      </c>
      <c r="H35" s="105">
        <f>+'[1]SSA by Qrt'!AA50</f>
        <v>0</v>
      </c>
      <c r="I35" s="103">
        <f>+'[1]SSA by Qrt'!AB50</f>
        <v>0</v>
      </c>
      <c r="J35" s="103">
        <f>+'[1]SSA by Qrt'!AC50</f>
        <v>0</v>
      </c>
      <c r="K35" s="103">
        <f>+'[1]SSA by Qrt'!AD50</f>
        <v>0</v>
      </c>
      <c r="L35" s="106">
        <f t="shared" si="0"/>
        <v>0</v>
      </c>
    </row>
    <row r="36" spans="1:12" x14ac:dyDescent="0.25">
      <c r="A36" s="1" t="s">
        <v>79</v>
      </c>
      <c r="B36" s="128">
        <v>11922927</v>
      </c>
      <c r="C36" s="105">
        <v>1291242</v>
      </c>
      <c r="D36" s="103">
        <f>+'[1]SSA by Qrt'!G51</f>
        <v>2588652</v>
      </c>
      <c r="E36" s="104">
        <f>+'[1]SSA by Qrt'!M51</f>
        <v>1846558</v>
      </c>
      <c r="F36" s="104">
        <f>+'[1]SSA by Qrt'!S51</f>
        <v>900000</v>
      </c>
      <c r="G36" s="129">
        <v>2441175</v>
      </c>
      <c r="H36" s="105">
        <f>+'[1]SSA by Qrt'!AA51</f>
        <v>0</v>
      </c>
      <c r="I36" s="103">
        <f>+'[1]SSA by Qrt'!AB51</f>
        <v>240000</v>
      </c>
      <c r="J36" s="103">
        <f>+'[1]SSA by Qrt'!AC51</f>
        <v>0</v>
      </c>
      <c r="K36" s="103">
        <f>+'[1]SSA by Qrt'!AD51</f>
        <v>0</v>
      </c>
      <c r="L36" s="106">
        <f t="shared" si="0"/>
        <v>240000</v>
      </c>
    </row>
    <row r="37" spans="1:12" s="35" customFormat="1" ht="12.75" x14ac:dyDescent="0.2">
      <c r="A37" s="130" t="s">
        <v>90</v>
      </c>
      <c r="B37" s="131">
        <v>224071250</v>
      </c>
      <c r="C37" s="134">
        <f t="shared" ref="C37:F37" si="5">SUM(C27:C36)</f>
        <v>31574856</v>
      </c>
      <c r="D37" s="132">
        <f t="shared" si="5"/>
        <v>24258768</v>
      </c>
      <c r="E37" s="133">
        <f t="shared" si="5"/>
        <v>20172714</v>
      </c>
      <c r="F37" s="133">
        <f t="shared" si="5"/>
        <v>25967578</v>
      </c>
      <c r="G37" s="136">
        <v>39158353</v>
      </c>
      <c r="H37" s="134">
        <f>SUM(H27:H36)</f>
        <v>768484</v>
      </c>
      <c r="I37" s="132">
        <f t="shared" ref="I37:K37" si="6">SUM(I27:I36)</f>
        <v>3505671</v>
      </c>
      <c r="J37" s="132">
        <f t="shared" si="6"/>
        <v>0</v>
      </c>
      <c r="K37" s="132">
        <f t="shared" si="6"/>
        <v>0</v>
      </c>
      <c r="L37" s="135">
        <f t="shared" si="0"/>
        <v>4274155</v>
      </c>
    </row>
    <row r="38" spans="1:12" x14ac:dyDescent="0.25">
      <c r="A38" s="1" t="s">
        <v>34</v>
      </c>
      <c r="B38" s="128">
        <v>35152512</v>
      </c>
      <c r="C38" s="105">
        <v>590200</v>
      </c>
      <c r="D38" s="103">
        <f>+'[1]SSA by Qrt'!G6</f>
        <v>738000</v>
      </c>
      <c r="E38" s="104">
        <f>+'[1]SSA by Qrt'!M6</f>
        <v>8505774</v>
      </c>
      <c r="F38" s="104">
        <f>+'[1]SSA by Qrt'!S6</f>
        <v>1953500</v>
      </c>
      <c r="G38" s="129">
        <v>27223</v>
      </c>
      <c r="H38" s="105">
        <f>+'[1]SSA by Qrt'!AA6</f>
        <v>0</v>
      </c>
      <c r="I38" s="103">
        <f>+'[1]SSA by Qrt'!AB6</f>
        <v>28178</v>
      </c>
      <c r="J38" s="103">
        <f>+'[1]SSA by Qrt'!AC6</f>
        <v>0</v>
      </c>
      <c r="K38" s="103">
        <f>+'[1]SSA by Qrt'!AD6</f>
        <v>0</v>
      </c>
      <c r="L38" s="106">
        <f t="shared" si="0"/>
        <v>28178</v>
      </c>
    </row>
    <row r="39" spans="1:12" x14ac:dyDescent="0.25">
      <c r="A39" s="1" t="s">
        <v>36</v>
      </c>
      <c r="B39" s="128">
        <v>49808044</v>
      </c>
      <c r="C39" s="105">
        <v>983084</v>
      </c>
      <c r="D39" s="103">
        <f>+'[1]SSA by Qrt'!G8</f>
        <v>11527799</v>
      </c>
      <c r="E39" s="104">
        <f>+'[1]SSA by Qrt'!M8</f>
        <v>7113929</v>
      </c>
      <c r="F39" s="104">
        <f>+'[1]SSA by Qrt'!S8</f>
        <v>579400</v>
      </c>
      <c r="G39" s="129">
        <v>12457730</v>
      </c>
      <c r="H39" s="105">
        <f>+'[1]SSA by Qrt'!AA8</f>
        <v>5804900</v>
      </c>
      <c r="I39" s="103">
        <f>+'[1]SSA by Qrt'!AB8</f>
        <v>1330704</v>
      </c>
      <c r="J39" s="103">
        <f>+'[1]SSA by Qrt'!AC8</f>
        <v>0</v>
      </c>
      <c r="K39" s="103">
        <f>+'[1]SSA by Qrt'!AD8</f>
        <v>0</v>
      </c>
      <c r="L39" s="106">
        <f t="shared" si="0"/>
        <v>7135604</v>
      </c>
    </row>
    <row r="40" spans="1:12" x14ac:dyDescent="0.25">
      <c r="A40" s="1" t="s">
        <v>40</v>
      </c>
      <c r="B40" s="128">
        <v>0</v>
      </c>
      <c r="C40" s="105">
        <v>0</v>
      </c>
      <c r="D40" s="103">
        <f>+'[1]SSA by Qrt'!G12</f>
        <v>5000</v>
      </c>
      <c r="E40" s="104">
        <f>+'[1]SSA by Qrt'!M12</f>
        <v>10000</v>
      </c>
      <c r="F40" s="104">
        <f>+'[1]SSA by Qrt'!S12</f>
        <v>0</v>
      </c>
      <c r="G40" s="129">
        <v>6569</v>
      </c>
      <c r="H40" s="105">
        <f>+'[1]SSA by Qrt'!AA12</f>
        <v>0</v>
      </c>
      <c r="I40" s="103">
        <f>+'[1]SSA by Qrt'!AB12</f>
        <v>0</v>
      </c>
      <c r="J40" s="103">
        <f>+'[1]SSA by Qrt'!AC12</f>
        <v>0</v>
      </c>
      <c r="K40" s="103">
        <f>+'[1]SSA by Qrt'!AD12</f>
        <v>0</v>
      </c>
      <c r="L40" s="106">
        <f t="shared" si="0"/>
        <v>0</v>
      </c>
    </row>
    <row r="41" spans="1:12" x14ac:dyDescent="0.25">
      <c r="A41" s="1" t="s">
        <v>44</v>
      </c>
      <c r="B41" s="128">
        <v>53201355</v>
      </c>
      <c r="C41" s="105">
        <v>19825155</v>
      </c>
      <c r="D41" s="103">
        <f>+'[1]SSA by Qrt'!G16</f>
        <v>2196265</v>
      </c>
      <c r="E41" s="104">
        <f>+'[1]SSA by Qrt'!M16</f>
        <v>2283078</v>
      </c>
      <c r="F41" s="104">
        <f>+'[1]SSA by Qrt'!S16</f>
        <v>10741153</v>
      </c>
      <c r="G41" s="129">
        <v>5731822</v>
      </c>
      <c r="H41" s="105">
        <f>+'[1]SSA by Qrt'!AA16</f>
        <v>167326</v>
      </c>
      <c r="I41" s="103">
        <f>+'[1]SSA by Qrt'!AB16</f>
        <v>534276</v>
      </c>
      <c r="J41" s="103">
        <f>+'[1]SSA by Qrt'!AC16</f>
        <v>0</v>
      </c>
      <c r="K41" s="103">
        <f>+'[1]SSA by Qrt'!AD16</f>
        <v>0</v>
      </c>
      <c r="L41" s="106">
        <f t="shared" si="0"/>
        <v>701602</v>
      </c>
    </row>
    <row r="42" spans="1:12" x14ac:dyDescent="0.25">
      <c r="A42" s="1" t="s">
        <v>51</v>
      </c>
      <c r="B42" s="128">
        <v>5659437</v>
      </c>
      <c r="C42" s="105">
        <v>0</v>
      </c>
      <c r="D42" s="103">
        <f>+'[1]SSA by Qrt'!G23</f>
        <v>1886811</v>
      </c>
      <c r="E42" s="104">
        <f>+'[1]SSA by Qrt'!M23</f>
        <v>216163</v>
      </c>
      <c r="F42" s="104">
        <f>+'[1]SSA by Qrt'!S23</f>
        <v>223834</v>
      </c>
      <c r="G42" s="129">
        <v>1625392</v>
      </c>
      <c r="H42" s="105">
        <f>+'[1]SSA by Qrt'!AA23</f>
        <v>0</v>
      </c>
      <c r="I42" s="103">
        <f>+'[1]SSA by Qrt'!AB23</f>
        <v>0</v>
      </c>
      <c r="J42" s="103">
        <f>+'[1]SSA by Qrt'!AC23</f>
        <v>0</v>
      </c>
      <c r="K42" s="103">
        <f>+'[1]SSA by Qrt'!AD23</f>
        <v>0</v>
      </c>
      <c r="L42" s="106">
        <f t="shared" si="0"/>
        <v>0</v>
      </c>
    </row>
    <row r="43" spans="1:12" x14ac:dyDescent="0.25">
      <c r="A43" s="1" t="s">
        <v>52</v>
      </c>
      <c r="B43" s="128">
        <v>75002017</v>
      </c>
      <c r="C43" s="105">
        <v>12222317</v>
      </c>
      <c r="D43" s="103">
        <f>+'[1]SSA by Qrt'!G24</f>
        <v>8743138</v>
      </c>
      <c r="E43" s="104">
        <f>+'[1]SSA by Qrt'!M24</f>
        <v>3150420</v>
      </c>
      <c r="F43" s="104">
        <f>+'[1]SSA by Qrt'!S24</f>
        <v>19186600</v>
      </c>
      <c r="G43" s="129">
        <v>2085101</v>
      </c>
      <c r="H43" s="105">
        <f>+'[1]SSA by Qrt'!AA24</f>
        <v>1933568</v>
      </c>
      <c r="I43" s="103">
        <f>+'[1]SSA by Qrt'!AB24</f>
        <v>742561</v>
      </c>
      <c r="J43" s="103">
        <f>+'[1]SSA by Qrt'!AC24</f>
        <v>0</v>
      </c>
      <c r="K43" s="103">
        <f>+'[1]SSA by Qrt'!AD24</f>
        <v>0</v>
      </c>
      <c r="L43" s="106">
        <f t="shared" si="0"/>
        <v>2676129</v>
      </c>
    </row>
    <row r="44" spans="1:12" x14ac:dyDescent="0.25">
      <c r="A44" s="1" t="s">
        <v>53</v>
      </c>
      <c r="B44" s="128">
        <v>25143914</v>
      </c>
      <c r="C44" s="105">
        <v>723550</v>
      </c>
      <c r="D44" s="103">
        <f>+'[1]SSA by Qrt'!G25</f>
        <v>2012000</v>
      </c>
      <c r="E44" s="104">
        <f>+'[1]SSA by Qrt'!M25</f>
        <v>9910555</v>
      </c>
      <c r="F44" s="104">
        <f>+'[1]SSA by Qrt'!S25</f>
        <v>0</v>
      </c>
      <c r="G44" s="129">
        <v>9022704</v>
      </c>
      <c r="H44" s="105">
        <f>+'[1]SSA by Qrt'!AA25</f>
        <v>0</v>
      </c>
      <c r="I44" s="103">
        <f>+'[1]SSA by Qrt'!AB25</f>
        <v>0</v>
      </c>
      <c r="J44" s="103">
        <f>+'[1]SSA by Qrt'!AC25</f>
        <v>0</v>
      </c>
      <c r="K44" s="103">
        <f>+'[1]SSA by Qrt'!AD25</f>
        <v>0</v>
      </c>
      <c r="L44" s="106">
        <f t="shared" si="0"/>
        <v>0</v>
      </c>
    </row>
    <row r="45" spans="1:12" x14ac:dyDescent="0.25">
      <c r="A45" s="1" t="s">
        <v>54</v>
      </c>
      <c r="B45" s="128">
        <v>4865568</v>
      </c>
      <c r="C45" s="105">
        <v>0</v>
      </c>
      <c r="D45" s="103">
        <f>+'[1]SSA by Qrt'!G26</f>
        <v>243553</v>
      </c>
      <c r="E45" s="104">
        <f>+'[1]SSA by Qrt'!M26</f>
        <v>1727356</v>
      </c>
      <c r="F45" s="104">
        <f>+'[1]SSA by Qrt'!S26</f>
        <v>0</v>
      </c>
      <c r="G45" s="129">
        <v>175303</v>
      </c>
      <c r="H45" s="105">
        <f>+'[1]SSA by Qrt'!AA26</f>
        <v>136950</v>
      </c>
      <c r="I45" s="103">
        <f>+'[1]SSA by Qrt'!AB26</f>
        <v>0</v>
      </c>
      <c r="J45" s="103">
        <f>+'[1]SSA by Qrt'!AC26</f>
        <v>0</v>
      </c>
      <c r="K45" s="103">
        <f>+'[1]SSA by Qrt'!AD26</f>
        <v>0</v>
      </c>
      <c r="L45" s="106">
        <f t="shared" si="0"/>
        <v>136950</v>
      </c>
    </row>
    <row r="46" spans="1:12" x14ac:dyDescent="0.25">
      <c r="A46" s="1" t="s">
        <v>56</v>
      </c>
      <c r="B46" s="128">
        <v>12858538</v>
      </c>
      <c r="C46" s="105">
        <v>248400</v>
      </c>
      <c r="D46" s="103">
        <f>+'[1]SSA by Qrt'!G28</f>
        <v>2983264</v>
      </c>
      <c r="E46" s="104">
        <f>+'[1]SSA by Qrt'!M28</f>
        <v>279000</v>
      </c>
      <c r="F46" s="104">
        <f>+'[1]SSA by Qrt'!S28</f>
        <v>1108143</v>
      </c>
      <c r="G46" s="129">
        <v>2987736</v>
      </c>
      <c r="H46" s="105">
        <f>+'[1]SSA by Qrt'!AA28</f>
        <v>0</v>
      </c>
      <c r="I46" s="103">
        <f>+'[1]SSA by Qrt'!AB28</f>
        <v>0</v>
      </c>
      <c r="J46" s="103">
        <f>+'[1]SSA by Qrt'!AC28</f>
        <v>0</v>
      </c>
      <c r="K46" s="103">
        <f>+'[1]SSA by Qrt'!AD28</f>
        <v>0</v>
      </c>
      <c r="L46" s="106">
        <f t="shared" si="0"/>
        <v>0</v>
      </c>
    </row>
    <row r="47" spans="1:12" x14ac:dyDescent="0.25">
      <c r="A47" s="1" t="s">
        <v>59</v>
      </c>
      <c r="B47" s="128">
        <v>49498246</v>
      </c>
      <c r="C47" s="105">
        <v>1293500</v>
      </c>
      <c r="D47" s="103">
        <f>+'[1]SSA by Qrt'!G31</f>
        <v>1926700</v>
      </c>
      <c r="E47" s="104">
        <f>+'[1]SSA by Qrt'!M31</f>
        <v>12492163</v>
      </c>
      <c r="F47" s="104">
        <f>+'[1]SSA by Qrt'!S31</f>
        <v>3302810</v>
      </c>
      <c r="G47" s="129">
        <v>1015732</v>
      </c>
      <c r="H47" s="105">
        <f>+'[1]SSA by Qrt'!AA31</f>
        <v>0</v>
      </c>
      <c r="I47" s="103">
        <f>+'[1]SSA by Qrt'!AB31</f>
        <v>0</v>
      </c>
      <c r="J47" s="103">
        <f>+'[1]SSA by Qrt'!AC31</f>
        <v>0</v>
      </c>
      <c r="K47" s="103">
        <f>+'[1]SSA by Qrt'!AD31</f>
        <v>0</v>
      </c>
      <c r="L47" s="106">
        <f t="shared" si="0"/>
        <v>0</v>
      </c>
    </row>
    <row r="48" spans="1:12" x14ac:dyDescent="0.25">
      <c r="A48" s="1" t="s">
        <v>60</v>
      </c>
      <c r="B48" s="128">
        <v>3173424</v>
      </c>
      <c r="C48" s="105">
        <v>992696</v>
      </c>
      <c r="D48" s="103">
        <f>+'[1]SSA by Qrt'!G32</f>
        <v>0</v>
      </c>
      <c r="E48" s="104">
        <f>+'[1]SSA by Qrt'!M32</f>
        <v>0</v>
      </c>
      <c r="F48" s="104">
        <f>+'[1]SSA by Qrt'!S32</f>
        <v>1805770</v>
      </c>
      <c r="G48" s="129">
        <v>0</v>
      </c>
      <c r="H48" s="105">
        <f>+'[1]SSA by Qrt'!AA32</f>
        <v>0</v>
      </c>
      <c r="I48" s="103">
        <f>+'[1]SSA by Qrt'!AB32</f>
        <v>0</v>
      </c>
      <c r="J48" s="103">
        <f>+'[1]SSA by Qrt'!AC32</f>
        <v>0</v>
      </c>
      <c r="K48" s="103">
        <f>+'[1]SSA by Qrt'!AD32</f>
        <v>0</v>
      </c>
      <c r="L48" s="106">
        <f t="shared" si="0"/>
        <v>0</v>
      </c>
    </row>
    <row r="49" spans="1:12" x14ac:dyDescent="0.25">
      <c r="A49" s="1" t="s">
        <v>63</v>
      </c>
      <c r="B49" s="128">
        <v>37455555</v>
      </c>
      <c r="C49" s="105">
        <v>3942358</v>
      </c>
      <c r="D49" s="103">
        <f>+'[1]SSA by Qrt'!G35</f>
        <v>10071730</v>
      </c>
      <c r="E49" s="104">
        <f>+'[1]SSA by Qrt'!M35</f>
        <v>5847280</v>
      </c>
      <c r="F49" s="104">
        <f>+'[1]SSA by Qrt'!S35</f>
        <v>11908531</v>
      </c>
      <c r="G49" s="129">
        <v>7581865</v>
      </c>
      <c r="H49" s="105">
        <f>+'[1]SSA by Qrt'!AA35</f>
        <v>19500</v>
      </c>
      <c r="I49" s="103">
        <f>+'[1]SSA by Qrt'!AB35</f>
        <v>0</v>
      </c>
      <c r="J49" s="103">
        <f>+'[1]SSA by Qrt'!AC35</f>
        <v>0</v>
      </c>
      <c r="K49" s="103">
        <f>+'[1]SSA by Qrt'!AD35</f>
        <v>0</v>
      </c>
      <c r="L49" s="106">
        <f t="shared" si="0"/>
        <v>19500</v>
      </c>
    </row>
    <row r="50" spans="1:12" x14ac:dyDescent="0.25">
      <c r="A50" s="1" t="s">
        <v>64</v>
      </c>
      <c r="B50" s="128">
        <v>270197013</v>
      </c>
      <c r="C50" s="105">
        <v>21734341</v>
      </c>
      <c r="D50" s="103">
        <f>+'[1]SSA by Qrt'!G36</f>
        <v>37315405</v>
      </c>
      <c r="E50" s="104">
        <f>+'[1]SSA by Qrt'!M36</f>
        <v>28422518</v>
      </c>
      <c r="F50" s="104">
        <f>+'[1]SSA by Qrt'!S36</f>
        <v>22092124</v>
      </c>
      <c r="G50" s="129">
        <v>23531755</v>
      </c>
      <c r="H50" s="105">
        <f>+'[1]SSA by Qrt'!AA36</f>
        <v>9370568</v>
      </c>
      <c r="I50" s="103">
        <f>+'[1]SSA by Qrt'!AB36</f>
        <v>15030219</v>
      </c>
      <c r="J50" s="103">
        <f>+'[1]SSA by Qrt'!AC36</f>
        <v>0</v>
      </c>
      <c r="K50" s="103">
        <f>+'[1]SSA by Qrt'!AD36</f>
        <v>0</v>
      </c>
      <c r="L50" s="106">
        <f t="shared" si="0"/>
        <v>24400787</v>
      </c>
    </row>
    <row r="51" spans="1:12" x14ac:dyDescent="0.25">
      <c r="A51" s="1" t="s">
        <v>66</v>
      </c>
      <c r="B51" s="128">
        <v>45436302</v>
      </c>
      <c r="C51" s="105">
        <v>1525000</v>
      </c>
      <c r="D51" s="103">
        <f>+'[1]SSA by Qrt'!G38</f>
        <v>6645200</v>
      </c>
      <c r="E51" s="104">
        <f>+'[1]SSA by Qrt'!M38</f>
        <v>2399845</v>
      </c>
      <c r="F51" s="104">
        <f>+'[1]SSA by Qrt'!S38</f>
        <v>1762986</v>
      </c>
      <c r="G51" s="129">
        <v>4602306</v>
      </c>
      <c r="H51" s="105">
        <f>+'[1]SSA by Qrt'!AA38</f>
        <v>0</v>
      </c>
      <c r="I51" s="103">
        <f>+'[1]SSA by Qrt'!AB38</f>
        <v>203500</v>
      </c>
      <c r="J51" s="103">
        <f>+'[1]SSA by Qrt'!AC38</f>
        <v>0</v>
      </c>
      <c r="K51" s="103">
        <f>+'[1]SSA by Qrt'!AD38</f>
        <v>0</v>
      </c>
      <c r="L51" s="106">
        <f t="shared" si="0"/>
        <v>203500</v>
      </c>
    </row>
    <row r="52" spans="1:12" x14ac:dyDescent="0.25">
      <c r="A52" s="1" t="s">
        <v>67</v>
      </c>
      <c r="B52" s="128">
        <v>22834158</v>
      </c>
      <c r="C52" s="105">
        <v>511025</v>
      </c>
      <c r="D52" s="103">
        <f>+'[1]SSA by Qrt'!G39</f>
        <v>680631</v>
      </c>
      <c r="E52" s="104">
        <f>+'[1]SSA by Qrt'!M39</f>
        <v>689500</v>
      </c>
      <c r="F52" s="104">
        <f>+'[1]SSA by Qrt'!S39</f>
        <v>6852227</v>
      </c>
      <c r="G52" s="129">
        <v>257000</v>
      </c>
      <c r="H52" s="105">
        <f>+'[1]SSA by Qrt'!AA39</f>
        <v>0</v>
      </c>
      <c r="I52" s="103">
        <f>+'[1]SSA by Qrt'!AB39</f>
        <v>0</v>
      </c>
      <c r="J52" s="103">
        <f>+'[1]SSA by Qrt'!AC39</f>
        <v>0</v>
      </c>
      <c r="K52" s="103">
        <f>+'[1]SSA by Qrt'!AD39</f>
        <v>0</v>
      </c>
      <c r="L52" s="106">
        <f t="shared" si="0"/>
        <v>0</v>
      </c>
    </row>
    <row r="53" spans="1:12" x14ac:dyDescent="0.25">
      <c r="A53" s="1" t="s">
        <v>75</v>
      </c>
      <c r="B53" s="128">
        <v>17043766</v>
      </c>
      <c r="C53" s="105">
        <v>5622710</v>
      </c>
      <c r="D53" s="103">
        <f>+'[1]SSA by Qrt'!G47</f>
        <v>443850</v>
      </c>
      <c r="E53" s="104">
        <f>+'[1]SSA by Qrt'!M47</f>
        <v>6716200</v>
      </c>
      <c r="F53" s="104">
        <f>+'[1]SSA by Qrt'!S47</f>
        <v>745200</v>
      </c>
      <c r="G53" s="129">
        <v>262550</v>
      </c>
      <c r="H53" s="105">
        <f>+'[1]SSA by Qrt'!AA47</f>
        <v>108900</v>
      </c>
      <c r="I53" s="103">
        <f>+'[1]SSA by Qrt'!AB47</f>
        <v>0</v>
      </c>
      <c r="J53" s="103">
        <f>+'[1]SSA by Qrt'!AC47</f>
        <v>0</v>
      </c>
      <c r="K53" s="103">
        <f>+'[1]SSA by Qrt'!AD47</f>
        <v>0</v>
      </c>
      <c r="L53" s="106">
        <f t="shared" si="0"/>
        <v>108900</v>
      </c>
    </row>
    <row r="54" spans="1:12" s="35" customFormat="1" ht="12.75" x14ac:dyDescent="0.2">
      <c r="A54" s="130" t="s">
        <v>91</v>
      </c>
      <c r="B54" s="131">
        <v>707329849</v>
      </c>
      <c r="C54" s="134">
        <f t="shared" ref="C54:F54" si="7">SUM(C38:C53)</f>
        <v>70214336</v>
      </c>
      <c r="D54" s="132">
        <f t="shared" si="7"/>
        <v>87419346</v>
      </c>
      <c r="E54" s="133">
        <f t="shared" si="7"/>
        <v>89763781</v>
      </c>
      <c r="F54" s="133">
        <f t="shared" si="7"/>
        <v>82262278</v>
      </c>
      <c r="G54" s="136">
        <v>71370788</v>
      </c>
      <c r="H54" s="134">
        <f>SUM(H38:H53)</f>
        <v>17541712</v>
      </c>
      <c r="I54" s="132">
        <f t="shared" ref="I54:K54" si="8">SUM(I38:I53)</f>
        <v>17869438</v>
      </c>
      <c r="J54" s="132">
        <f t="shared" si="8"/>
        <v>0</v>
      </c>
      <c r="K54" s="132">
        <f t="shared" si="8"/>
        <v>0</v>
      </c>
      <c r="L54" s="135">
        <f t="shared" si="0"/>
        <v>35411150</v>
      </c>
    </row>
    <row r="55" spans="1:12" s="35" customFormat="1" ht="12.75" x14ac:dyDescent="0.2">
      <c r="A55" s="35" t="s">
        <v>92</v>
      </c>
      <c r="B55" s="137">
        <f t="shared" ref="B55:K55" si="9">+B54+B37+B26+B13</f>
        <v>1801269243</v>
      </c>
      <c r="C55" s="112">
        <f t="shared" si="9"/>
        <v>209212331</v>
      </c>
      <c r="D55" s="110">
        <f t="shared" si="9"/>
        <v>205582406</v>
      </c>
      <c r="E55" s="111">
        <f t="shared" si="9"/>
        <v>259459521</v>
      </c>
      <c r="F55" s="111">
        <f t="shared" si="9"/>
        <v>195375167</v>
      </c>
      <c r="G55" s="111">
        <f t="shared" si="9"/>
        <v>167525359</v>
      </c>
      <c r="H55" s="112">
        <f t="shared" si="9"/>
        <v>66048601</v>
      </c>
      <c r="I55" s="110">
        <f t="shared" si="9"/>
        <v>52744454</v>
      </c>
      <c r="J55" s="110">
        <f t="shared" si="9"/>
        <v>0</v>
      </c>
      <c r="K55" s="110">
        <f t="shared" si="9"/>
        <v>0</v>
      </c>
      <c r="L55" s="113">
        <f t="shared" si="0"/>
        <v>118793055</v>
      </c>
    </row>
    <row r="56" spans="1:12" s="115" customFormat="1" ht="11.25" x14ac:dyDescent="0.2">
      <c r="C56" s="138"/>
      <c r="H56" s="138"/>
      <c r="L56" s="138"/>
    </row>
  </sheetData>
  <mergeCells count="7">
    <mergeCell ref="H2:L2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658AE-A8F6-40FC-AB73-52B954839B95}">
  <sheetPr>
    <pageSetUpPr fitToPage="1"/>
  </sheetPr>
  <dimension ref="A1:AJ55"/>
  <sheetViews>
    <sheetView workbookViewId="0">
      <selection activeCell="A5" sqref="A5"/>
    </sheetView>
  </sheetViews>
  <sheetFormatPr defaultRowHeight="15" x14ac:dyDescent="0.25"/>
  <cols>
    <col min="1" max="1" width="19.28515625" customWidth="1"/>
    <col min="2" max="2" width="2.140625" customWidth="1"/>
    <col min="3" max="6" width="12.7109375" style="83" customWidth="1"/>
    <col min="7" max="7" width="2" style="83" customWidth="1"/>
    <col min="8" max="8" width="11.7109375" style="83" customWidth="1"/>
    <col min="9" max="9" width="11.140625" style="83" customWidth="1"/>
    <col min="10" max="10" width="11" style="83" customWidth="1"/>
    <col min="11" max="11" width="10.85546875" style="83" customWidth="1"/>
    <col min="12" max="12" width="0.85546875" style="83" customWidth="1"/>
    <col min="13" max="13" width="10.140625" style="83" bestFit="1" customWidth="1"/>
    <col min="14" max="14" width="10.7109375" style="83" customWidth="1"/>
    <col min="15" max="15" width="10.28515625" style="83" customWidth="1"/>
    <col min="16" max="16" width="11.140625" style="83" customWidth="1"/>
    <col min="17" max="17" width="1.7109375" customWidth="1"/>
    <col min="18" max="19" width="11.140625" style="83" bestFit="1" customWidth="1"/>
    <col min="20" max="20" width="12.7109375" style="83" bestFit="1" customWidth="1"/>
    <col min="21" max="21" width="11.140625" style="83" customWidth="1"/>
    <col min="22" max="22" width="1.7109375" customWidth="1"/>
    <col min="23" max="23" width="10.140625" style="83" bestFit="1" customWidth="1"/>
    <col min="24" max="24" width="11.140625" style="83" bestFit="1" customWidth="1"/>
    <col min="25" max="25" width="10.140625" style="83" bestFit="1" customWidth="1"/>
    <col min="26" max="26" width="11.140625" style="83" customWidth="1"/>
    <col min="27" max="27" width="2.28515625" customWidth="1"/>
    <col min="28" max="28" width="10.140625" style="83" bestFit="1" customWidth="1"/>
    <col min="29" max="29" width="11.140625" style="83" bestFit="1" customWidth="1"/>
    <col min="30" max="30" width="10.140625" style="83" bestFit="1" customWidth="1"/>
    <col min="31" max="31" width="11.140625" style="83" customWidth="1"/>
    <col min="32" max="32" width="1.42578125" customWidth="1"/>
    <col min="33" max="33" width="10.140625" style="83" bestFit="1" customWidth="1"/>
    <col min="34" max="34" width="11.140625" style="83" bestFit="1" customWidth="1"/>
    <col min="35" max="35" width="10.140625" style="83" bestFit="1" customWidth="1"/>
    <col min="36" max="36" width="11.140625" style="83" customWidth="1"/>
  </cols>
  <sheetData>
    <row r="1" spans="1:36" s="13" customFormat="1" ht="18" x14ac:dyDescent="0.25">
      <c r="A1" s="237" t="s">
        <v>93</v>
      </c>
      <c r="B1" s="237"/>
      <c r="C1" s="237"/>
      <c r="D1" s="237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R1" s="14"/>
      <c r="S1" s="14"/>
      <c r="T1" s="14"/>
      <c r="U1" s="14"/>
      <c r="W1" s="14"/>
      <c r="X1" s="14"/>
      <c r="Y1" s="14"/>
      <c r="Z1" s="14"/>
      <c r="AB1" s="14"/>
      <c r="AC1" s="14"/>
      <c r="AD1" s="14"/>
      <c r="AE1" s="14"/>
      <c r="AG1" s="14"/>
      <c r="AH1" s="14"/>
      <c r="AI1" s="14"/>
      <c r="AJ1" s="14"/>
    </row>
    <row r="2" spans="1:36" s="61" customFormat="1" ht="15.75" x14ac:dyDescent="0.25">
      <c r="A2" s="139" t="s">
        <v>5</v>
      </c>
      <c r="C2" s="219" t="s">
        <v>94</v>
      </c>
      <c r="D2" s="219"/>
      <c r="E2" s="219"/>
      <c r="F2" s="219"/>
      <c r="G2" s="39"/>
      <c r="H2" s="219">
        <v>2020</v>
      </c>
      <c r="I2" s="219"/>
      <c r="J2" s="219"/>
      <c r="K2" s="219"/>
      <c r="L2" s="39"/>
      <c r="M2" s="219">
        <v>2021</v>
      </c>
      <c r="N2" s="219"/>
      <c r="O2" s="219"/>
      <c r="P2" s="219"/>
      <c r="R2" s="219">
        <v>2022</v>
      </c>
      <c r="S2" s="219"/>
      <c r="T2" s="219"/>
      <c r="U2" s="219"/>
      <c r="W2" s="219">
        <v>2023</v>
      </c>
      <c r="X2" s="219"/>
      <c r="Y2" s="219"/>
      <c r="Z2" s="219"/>
      <c r="AB2" s="219">
        <v>2024</v>
      </c>
      <c r="AC2" s="219"/>
      <c r="AD2" s="219"/>
      <c r="AE2" s="219"/>
      <c r="AG2" s="219" t="s">
        <v>16</v>
      </c>
      <c r="AH2" s="219"/>
      <c r="AI2" s="219"/>
      <c r="AJ2" s="219"/>
    </row>
    <row r="3" spans="1:36" s="35" customFormat="1" ht="12.75" x14ac:dyDescent="0.2">
      <c r="C3" s="42" t="s">
        <v>18</v>
      </c>
      <c r="D3" s="42" t="s">
        <v>19</v>
      </c>
      <c r="E3" s="42" t="s">
        <v>20</v>
      </c>
      <c r="F3" s="42" t="s">
        <v>9</v>
      </c>
      <c r="G3" s="44"/>
      <c r="H3" s="42" t="s">
        <v>18</v>
      </c>
      <c r="I3" s="42" t="s">
        <v>19</v>
      </c>
      <c r="J3" s="42" t="s">
        <v>20</v>
      </c>
      <c r="K3" s="42" t="s">
        <v>9</v>
      </c>
      <c r="L3" s="44"/>
      <c r="M3" s="42" t="s">
        <v>18</v>
      </c>
      <c r="N3" s="42" t="s">
        <v>19</v>
      </c>
      <c r="O3" s="42" t="s">
        <v>20</v>
      </c>
      <c r="P3" s="42" t="s">
        <v>9</v>
      </c>
      <c r="R3" s="42" t="s">
        <v>18</v>
      </c>
      <c r="S3" s="42" t="s">
        <v>19</v>
      </c>
      <c r="T3" s="42" t="s">
        <v>20</v>
      </c>
      <c r="U3" s="42" t="s">
        <v>9</v>
      </c>
      <c r="W3" s="42" t="s">
        <v>18</v>
      </c>
      <c r="X3" s="42" t="s">
        <v>19</v>
      </c>
      <c r="Y3" s="42" t="s">
        <v>20</v>
      </c>
      <c r="Z3" s="42" t="s">
        <v>9</v>
      </c>
      <c r="AB3" s="42" t="s">
        <v>18</v>
      </c>
      <c r="AC3" s="42" t="s">
        <v>19</v>
      </c>
      <c r="AD3" s="42" t="s">
        <v>20</v>
      </c>
      <c r="AE3" s="42" t="s">
        <v>9</v>
      </c>
      <c r="AG3" s="42" t="s">
        <v>18</v>
      </c>
      <c r="AH3" s="42" t="s">
        <v>19</v>
      </c>
      <c r="AI3" s="42" t="s">
        <v>20</v>
      </c>
      <c r="AJ3" s="42" t="s">
        <v>9</v>
      </c>
    </row>
    <row r="4" spans="1:36" ht="15.75" x14ac:dyDescent="0.25">
      <c r="A4" s="61" t="s">
        <v>95</v>
      </c>
      <c r="B4" s="61"/>
      <c r="C4" s="140"/>
      <c r="D4" s="141"/>
      <c r="E4" s="141"/>
      <c r="F4" s="142"/>
      <c r="H4" s="143"/>
      <c r="K4" s="144"/>
      <c r="M4" s="143"/>
      <c r="P4" s="144"/>
      <c r="R4" s="143"/>
      <c r="U4" s="144"/>
      <c r="W4" s="143"/>
      <c r="Z4" s="144"/>
      <c r="AB4" s="143"/>
      <c r="AE4" s="144"/>
      <c r="AG4" s="143"/>
      <c r="AJ4" s="144"/>
    </row>
    <row r="5" spans="1:36" x14ac:dyDescent="0.25">
      <c r="A5" s="35" t="s">
        <v>28</v>
      </c>
      <c r="B5" s="35"/>
      <c r="C5" s="143"/>
      <c r="F5" s="144"/>
      <c r="H5" s="143"/>
      <c r="K5" s="144"/>
      <c r="M5" s="143"/>
      <c r="P5" s="144"/>
      <c r="R5" s="143"/>
      <c r="U5" s="144"/>
      <c r="W5" s="143"/>
      <c r="Z5" s="144"/>
      <c r="AB5" s="143"/>
      <c r="AE5" s="144"/>
      <c r="AG5" s="143"/>
      <c r="AJ5" s="144"/>
    </row>
    <row r="6" spans="1:36" x14ac:dyDescent="0.25">
      <c r="A6" s="1" t="s">
        <v>33</v>
      </c>
      <c r="B6" s="1"/>
      <c r="C6" s="145">
        <v>3412321</v>
      </c>
      <c r="D6" s="85">
        <v>14000</v>
      </c>
      <c r="E6" s="85">
        <v>0</v>
      </c>
      <c r="F6" s="146">
        <v>3426321</v>
      </c>
      <c r="H6" s="145">
        <v>2414461</v>
      </c>
      <c r="I6" s="85">
        <v>0</v>
      </c>
      <c r="J6" s="85">
        <v>0</v>
      </c>
      <c r="K6" s="146">
        <v>2414461</v>
      </c>
      <c r="M6" s="145">
        <f>+[1]Totals!V46</f>
        <v>3865044</v>
      </c>
      <c r="N6" s="85">
        <f>+[1]Totals!AB46</f>
        <v>470836</v>
      </c>
      <c r="O6" s="85">
        <f>+[1]Totals!AH46</f>
        <v>0</v>
      </c>
      <c r="P6" s="146">
        <f>SUM(M6:O6)</f>
        <v>4335880</v>
      </c>
      <c r="R6" s="145">
        <f>+[1]Totals!AT46</f>
        <v>4316530</v>
      </c>
      <c r="S6" s="85">
        <f>+[1]Totals!AZ46</f>
        <v>0</v>
      </c>
      <c r="T6" s="85">
        <f>+[1]Totals!BF46</f>
        <v>0</v>
      </c>
      <c r="U6" s="146">
        <f>SUM(R6:T6)</f>
        <v>4316530</v>
      </c>
      <c r="W6" s="145">
        <f>+[1]Totals!BS46</f>
        <v>10000</v>
      </c>
      <c r="X6" s="85">
        <f>+[1]Totals!BY46</f>
        <v>734150</v>
      </c>
      <c r="Y6" s="85">
        <f>+[1]Totals!CE46</f>
        <v>0</v>
      </c>
      <c r="Z6" s="146">
        <f>SUM(W6:Y6)</f>
        <v>744150</v>
      </c>
      <c r="AB6" s="145">
        <f>+[1]Totals!CQ46</f>
        <v>0</v>
      </c>
      <c r="AC6" s="85">
        <f>+[1]Totals!CW46</f>
        <v>1872938</v>
      </c>
      <c r="AD6" s="85">
        <f>+[1]Totals!DC46</f>
        <v>0</v>
      </c>
      <c r="AE6" s="146">
        <f>SUM(AB6:AD6)</f>
        <v>1872938</v>
      </c>
      <c r="AG6" s="145">
        <f>+[1]Totals!DO46</f>
        <v>1767230</v>
      </c>
      <c r="AH6" s="85">
        <f>+[1]Totals!DU46</f>
        <v>0</v>
      </c>
      <c r="AI6" s="85">
        <f>+[1]Totals!EA46</f>
        <v>1767413</v>
      </c>
      <c r="AJ6" s="146">
        <f>SUM(AG6:AI6)</f>
        <v>3534643</v>
      </c>
    </row>
    <row r="7" spans="1:36" x14ac:dyDescent="0.25">
      <c r="A7" s="1" t="s">
        <v>34</v>
      </c>
      <c r="B7" s="1"/>
      <c r="C7" s="145">
        <v>8948232</v>
      </c>
      <c r="D7" s="85">
        <v>1501641</v>
      </c>
      <c r="E7" s="85">
        <v>45100</v>
      </c>
      <c r="F7" s="146">
        <v>10494973</v>
      </c>
      <c r="H7" s="145">
        <v>245100</v>
      </c>
      <c r="I7" s="85">
        <v>300000</v>
      </c>
      <c r="J7" s="85">
        <v>45100</v>
      </c>
      <c r="K7" s="146">
        <v>590200</v>
      </c>
      <c r="M7" s="145">
        <f>+[1]Totals!V47</f>
        <v>188000</v>
      </c>
      <c r="N7" s="85">
        <f>+[1]Totals!AB47</f>
        <v>550000</v>
      </c>
      <c r="O7" s="85">
        <f>+[1]Totals!AH47</f>
        <v>0</v>
      </c>
      <c r="P7" s="146">
        <f t="shared" ref="P7:P52" si="0">SUM(M7:O7)</f>
        <v>738000</v>
      </c>
      <c r="R7" s="145">
        <f>+[1]Totals!AT47</f>
        <v>1960385</v>
      </c>
      <c r="S7" s="85">
        <f>+[1]Totals!AZ47</f>
        <v>2299389</v>
      </c>
      <c r="T7" s="85">
        <f>+[1]Totals!BF47</f>
        <v>4246000</v>
      </c>
      <c r="U7" s="146">
        <f t="shared" ref="U7:U52" si="1">SUM(R7:T7)</f>
        <v>8505774</v>
      </c>
      <c r="W7" s="145">
        <f>+[1]Totals!BS47</f>
        <v>518500</v>
      </c>
      <c r="X7" s="85">
        <f>+[1]Totals!BY47</f>
        <v>1435000</v>
      </c>
      <c r="Y7" s="85">
        <f>+[1]Totals!CE47</f>
        <v>0</v>
      </c>
      <c r="Z7" s="146">
        <f t="shared" ref="Z7:Z52" si="2">SUM(W7:Y7)</f>
        <v>1953500</v>
      </c>
      <c r="AB7" s="145">
        <f>+[1]Totals!CQ47</f>
        <v>0</v>
      </c>
      <c r="AC7" s="85">
        <f>+[1]Totals!CW47</f>
        <v>0</v>
      </c>
      <c r="AD7" s="85">
        <f>+[1]Totals!DC47</f>
        <v>27223</v>
      </c>
      <c r="AE7" s="146">
        <f t="shared" ref="AE7:AE53" si="3">SUM(AB7:AD7)</f>
        <v>27223</v>
      </c>
      <c r="AG7" s="145">
        <f>+[1]Totals!DO47</f>
        <v>0</v>
      </c>
      <c r="AH7" s="85">
        <f>+[1]Totals!DU47</f>
        <v>0</v>
      </c>
      <c r="AI7" s="85">
        <f>+[1]Totals!EA47</f>
        <v>28178</v>
      </c>
      <c r="AJ7" s="146">
        <f t="shared" ref="AJ7:AJ53" si="4">SUM(AG7:AI7)</f>
        <v>28178</v>
      </c>
    </row>
    <row r="8" spans="1:36" x14ac:dyDescent="0.25">
      <c r="A8" s="1" t="s">
        <v>35</v>
      </c>
      <c r="B8" s="1"/>
      <c r="C8" s="145">
        <v>125036</v>
      </c>
      <c r="D8" s="85">
        <v>0</v>
      </c>
      <c r="E8" s="85">
        <v>0</v>
      </c>
      <c r="F8" s="146">
        <v>125036</v>
      </c>
      <c r="H8" s="145">
        <v>0</v>
      </c>
      <c r="I8" s="85">
        <v>0</v>
      </c>
      <c r="J8" s="85">
        <v>0</v>
      </c>
      <c r="K8" s="146">
        <v>0</v>
      </c>
      <c r="M8" s="145">
        <f>+[1]Totals!V48</f>
        <v>50000</v>
      </c>
      <c r="N8" s="85">
        <f>+[1]Totals!AB48</f>
        <v>0</v>
      </c>
      <c r="O8" s="85">
        <f>+[1]Totals!AH48</f>
        <v>0</v>
      </c>
      <c r="P8" s="146">
        <f t="shared" si="0"/>
        <v>50000</v>
      </c>
      <c r="R8" s="145">
        <f>+[1]Totals!AT48</f>
        <v>0</v>
      </c>
      <c r="S8" s="85">
        <f>+[1]Totals!AZ48</f>
        <v>0</v>
      </c>
      <c r="T8" s="85">
        <f>+[1]Totals!BF48</f>
        <v>0</v>
      </c>
      <c r="U8" s="146">
        <f t="shared" si="1"/>
        <v>0</v>
      </c>
      <c r="W8" s="145">
        <f>+[1]Totals!BS48</f>
        <v>210000</v>
      </c>
      <c r="X8" s="85">
        <f>+[1]Totals!BY48</f>
        <v>0</v>
      </c>
      <c r="Y8" s="85">
        <f>+[1]Totals!CE48</f>
        <v>0</v>
      </c>
      <c r="Z8" s="146">
        <f t="shared" si="2"/>
        <v>210000</v>
      </c>
      <c r="AB8" s="145">
        <f>+[1]Totals!CQ48</f>
        <v>0</v>
      </c>
      <c r="AC8" s="85">
        <f>+[1]Totals!CW48</f>
        <v>0</v>
      </c>
      <c r="AD8" s="85">
        <f>+[1]Totals!DC48</f>
        <v>0</v>
      </c>
      <c r="AE8" s="146">
        <f t="shared" si="3"/>
        <v>0</v>
      </c>
      <c r="AG8" s="145">
        <f>+[1]Totals!DO48</f>
        <v>0</v>
      </c>
      <c r="AH8" s="85">
        <f>+[1]Totals!DU48</f>
        <v>0</v>
      </c>
      <c r="AI8" s="85">
        <f>+[1]Totals!EA48</f>
        <v>0</v>
      </c>
      <c r="AJ8" s="146">
        <f t="shared" si="4"/>
        <v>0</v>
      </c>
    </row>
    <row r="9" spans="1:36" x14ac:dyDescent="0.25">
      <c r="A9" s="1" t="s">
        <v>36</v>
      </c>
      <c r="B9" s="1"/>
      <c r="C9" s="145">
        <v>10319161</v>
      </c>
      <c r="D9" s="85">
        <v>1669660</v>
      </c>
      <c r="E9" s="85">
        <v>2000000</v>
      </c>
      <c r="F9" s="146">
        <v>13988821</v>
      </c>
      <c r="H9" s="145">
        <v>515750</v>
      </c>
      <c r="I9" s="85">
        <v>213494</v>
      </c>
      <c r="J9" s="85">
        <v>253840</v>
      </c>
      <c r="K9" s="146">
        <v>983084</v>
      </c>
      <c r="M9" s="145">
        <f>+[1]Totals!V49</f>
        <v>1023226</v>
      </c>
      <c r="N9" s="85">
        <f>+[1]Totals!AB49</f>
        <v>10504573</v>
      </c>
      <c r="O9" s="85">
        <f>+[1]Totals!AH49</f>
        <v>0</v>
      </c>
      <c r="P9" s="146">
        <f t="shared" si="0"/>
        <v>11527799</v>
      </c>
      <c r="R9" s="145">
        <f>+[1]Totals!AT49</f>
        <v>12546</v>
      </c>
      <c r="S9" s="85">
        <f>+[1]Totals!AZ49</f>
        <v>5077890</v>
      </c>
      <c r="T9" s="85">
        <f>+[1]Totals!BF49</f>
        <v>2023493</v>
      </c>
      <c r="U9" s="146">
        <f t="shared" si="1"/>
        <v>7113929</v>
      </c>
      <c r="W9" s="145">
        <f>+[1]Totals!BS49</f>
        <v>54700</v>
      </c>
      <c r="X9" s="85">
        <f>+[1]Totals!BY49</f>
        <v>524700</v>
      </c>
      <c r="Y9" s="85">
        <f>+[1]Totals!CE49</f>
        <v>0</v>
      </c>
      <c r="Z9" s="146">
        <f t="shared" si="2"/>
        <v>579400</v>
      </c>
      <c r="AB9" s="145">
        <f>+[1]Totals!CQ49</f>
        <v>63500</v>
      </c>
      <c r="AC9" s="85">
        <f>+[1]Totals!CW49</f>
        <v>500000</v>
      </c>
      <c r="AD9" s="85">
        <f>+[1]Totals!DC49</f>
        <v>11894230</v>
      </c>
      <c r="AE9" s="146">
        <f t="shared" si="3"/>
        <v>12457730</v>
      </c>
      <c r="AG9" s="145">
        <f>+[1]Totals!DO49</f>
        <v>57250</v>
      </c>
      <c r="AH9" s="85">
        <f>+[1]Totals!DU49</f>
        <v>0</v>
      </c>
      <c r="AI9" s="85">
        <f>+[1]Totals!EA49</f>
        <v>7078354</v>
      </c>
      <c r="AJ9" s="146">
        <f t="shared" si="4"/>
        <v>7135604</v>
      </c>
    </row>
    <row r="10" spans="1:36" x14ac:dyDescent="0.25">
      <c r="A10" s="1" t="s">
        <v>37</v>
      </c>
      <c r="B10" s="1"/>
      <c r="C10" s="145">
        <v>6878561</v>
      </c>
      <c r="D10" s="85">
        <v>553265</v>
      </c>
      <c r="E10" s="85">
        <v>0</v>
      </c>
      <c r="F10" s="146">
        <v>7431826</v>
      </c>
      <c r="H10" s="145">
        <v>931400</v>
      </c>
      <c r="I10" s="85">
        <v>55000</v>
      </c>
      <c r="J10" s="85">
        <v>0</v>
      </c>
      <c r="K10" s="146">
        <v>986400</v>
      </c>
      <c r="M10" s="145">
        <f>+[1]Totals!V50</f>
        <v>3038784</v>
      </c>
      <c r="N10" s="85">
        <f>+[1]Totals!AB50</f>
        <v>1510098</v>
      </c>
      <c r="O10" s="85">
        <f>+[1]Totals!AH50</f>
        <v>2706017</v>
      </c>
      <c r="P10" s="146">
        <f t="shared" si="0"/>
        <v>7254899</v>
      </c>
      <c r="R10" s="145">
        <f>+[1]Totals!AT50</f>
        <v>891599</v>
      </c>
      <c r="S10" s="85">
        <f>+[1]Totals!AZ50</f>
        <v>78219</v>
      </c>
      <c r="T10" s="85">
        <f>+[1]Totals!BF50</f>
        <v>709490</v>
      </c>
      <c r="U10" s="146">
        <f t="shared" si="1"/>
        <v>1679308</v>
      </c>
      <c r="W10" s="145">
        <f>+[1]Totals!BS50</f>
        <v>819656</v>
      </c>
      <c r="X10" s="85">
        <f>+[1]Totals!BY50</f>
        <v>851611</v>
      </c>
      <c r="Y10" s="85">
        <f>+[1]Totals!CE50</f>
        <v>654257</v>
      </c>
      <c r="Z10" s="146">
        <f t="shared" si="2"/>
        <v>2325524</v>
      </c>
      <c r="AB10" s="145">
        <f>+[1]Totals!CQ50</f>
        <v>468253</v>
      </c>
      <c r="AC10" s="85">
        <f>+[1]Totals!CW50</f>
        <v>0</v>
      </c>
      <c r="AD10" s="85">
        <f>+[1]Totals!DC50</f>
        <v>322602</v>
      </c>
      <c r="AE10" s="146">
        <f t="shared" si="3"/>
        <v>790855</v>
      </c>
      <c r="AG10" s="145">
        <f>+[1]Totals!DO50</f>
        <v>1839543</v>
      </c>
      <c r="AH10" s="85">
        <f>+[1]Totals!DU50</f>
        <v>0</v>
      </c>
      <c r="AI10" s="85">
        <f>+[1]Totals!EA50</f>
        <v>6177194</v>
      </c>
      <c r="AJ10" s="146">
        <f t="shared" si="4"/>
        <v>8016737</v>
      </c>
    </row>
    <row r="11" spans="1:36" x14ac:dyDescent="0.25">
      <c r="A11" s="1" t="s">
        <v>96</v>
      </c>
      <c r="B11" s="1"/>
      <c r="C11" s="145">
        <v>2295850</v>
      </c>
      <c r="D11" s="85">
        <v>41900</v>
      </c>
      <c r="E11" s="85">
        <v>0</v>
      </c>
      <c r="F11" s="146">
        <v>2337750</v>
      </c>
      <c r="H11" s="145">
        <v>832300</v>
      </c>
      <c r="I11" s="85">
        <v>15450</v>
      </c>
      <c r="J11" s="85">
        <v>0</v>
      </c>
      <c r="K11" s="146">
        <v>847750</v>
      </c>
      <c r="M11" s="145">
        <f>+[1]Totals!V51</f>
        <v>64000</v>
      </c>
      <c r="N11" s="85">
        <f>+[1]Totals!AB51</f>
        <v>2412800</v>
      </c>
      <c r="O11" s="85">
        <f>+[1]Totals!AH51</f>
        <v>0</v>
      </c>
      <c r="P11" s="146">
        <f t="shared" si="0"/>
        <v>2476800</v>
      </c>
      <c r="R11" s="145">
        <f>+[1]Totals!AT51</f>
        <v>70000</v>
      </c>
      <c r="S11" s="85">
        <f>+[1]Totals!AZ51</f>
        <v>1882850</v>
      </c>
      <c r="T11" s="85">
        <f>+[1]Totals!BF51</f>
        <v>0</v>
      </c>
      <c r="U11" s="146">
        <f t="shared" si="1"/>
        <v>1952850</v>
      </c>
      <c r="W11" s="145">
        <f>+[1]Totals!BS51</f>
        <v>52000</v>
      </c>
      <c r="X11" s="85">
        <f>+[1]Totals!BY51</f>
        <v>1583000</v>
      </c>
      <c r="Y11" s="85">
        <f>+[1]Totals!CE51</f>
        <v>0</v>
      </c>
      <c r="Z11" s="146">
        <f t="shared" si="2"/>
        <v>1635000</v>
      </c>
      <c r="AB11" s="145">
        <f>+[1]Totals!CQ51</f>
        <v>0</v>
      </c>
      <c r="AC11" s="85">
        <f>+[1]Totals!CW51</f>
        <v>0</v>
      </c>
      <c r="AD11" s="85">
        <f>+[1]Totals!DC51</f>
        <v>181850</v>
      </c>
      <c r="AE11" s="146">
        <f t="shared" si="3"/>
        <v>181850</v>
      </c>
      <c r="AG11" s="145">
        <f>+[1]Totals!DO51</f>
        <v>0</v>
      </c>
      <c r="AH11" s="85">
        <f>+[1]Totals!DU51</f>
        <v>0</v>
      </c>
      <c r="AI11" s="85">
        <f>+[1]Totals!EA51</f>
        <v>4853550</v>
      </c>
      <c r="AJ11" s="146">
        <f t="shared" si="4"/>
        <v>4853550</v>
      </c>
    </row>
    <row r="12" spans="1:36" x14ac:dyDescent="0.25">
      <c r="A12" s="1" t="s">
        <v>39</v>
      </c>
      <c r="B12" s="1"/>
      <c r="C12" s="145">
        <v>12034551</v>
      </c>
      <c r="D12" s="85">
        <v>824309</v>
      </c>
      <c r="E12" s="85">
        <v>0</v>
      </c>
      <c r="F12" s="146">
        <v>12858860</v>
      </c>
      <c r="H12" s="145">
        <v>742949</v>
      </c>
      <c r="I12" s="85">
        <v>280000</v>
      </c>
      <c r="J12" s="85">
        <v>0</v>
      </c>
      <c r="K12" s="146">
        <v>1022949</v>
      </c>
      <c r="M12" s="145">
        <f>+[1]Totals!V52</f>
        <v>1347949</v>
      </c>
      <c r="N12" s="85">
        <f>+[1]Totals!AB52</f>
        <v>3177309</v>
      </c>
      <c r="O12" s="85">
        <f>+[1]Totals!AH52</f>
        <v>347042</v>
      </c>
      <c r="P12" s="146">
        <f t="shared" si="0"/>
        <v>4872300</v>
      </c>
      <c r="R12" s="145">
        <f>+[1]Totals!AT52</f>
        <v>2808850</v>
      </c>
      <c r="S12" s="85">
        <f>+[1]Totals!AZ52</f>
        <v>3147448</v>
      </c>
      <c r="T12" s="85">
        <f>+[1]Totals!BF52</f>
        <v>6282752</v>
      </c>
      <c r="U12" s="146">
        <f t="shared" si="1"/>
        <v>12239050</v>
      </c>
      <c r="W12" s="145">
        <f>+[1]Totals!BS52</f>
        <v>52500</v>
      </c>
      <c r="X12" s="85">
        <f>+[1]Totals!BY52</f>
        <v>0</v>
      </c>
      <c r="Y12" s="85">
        <f>+[1]Totals!CE52</f>
        <v>776500</v>
      </c>
      <c r="Z12" s="146">
        <f t="shared" si="2"/>
        <v>829000</v>
      </c>
      <c r="AB12" s="145">
        <f>+[1]Totals!CQ52</f>
        <v>135442</v>
      </c>
      <c r="AC12" s="85">
        <f>+[1]Totals!CW52</f>
        <v>2047</v>
      </c>
      <c r="AD12" s="85">
        <f>+[1]Totals!DC52</f>
        <v>0</v>
      </c>
      <c r="AE12" s="146">
        <f t="shared" si="3"/>
        <v>137489</v>
      </c>
      <c r="AG12" s="145">
        <f>+[1]Totals!DO52</f>
        <v>23500</v>
      </c>
      <c r="AH12" s="85">
        <f>+[1]Totals!DU52</f>
        <v>0</v>
      </c>
      <c r="AI12" s="85">
        <f>+[1]Totals!EA52</f>
        <v>10978689</v>
      </c>
      <c r="AJ12" s="146">
        <f t="shared" si="4"/>
        <v>11002189</v>
      </c>
    </row>
    <row r="13" spans="1:36" x14ac:dyDescent="0.25">
      <c r="A13" t="s">
        <v>40</v>
      </c>
      <c r="C13" s="145">
        <v>0</v>
      </c>
      <c r="D13" s="85">
        <v>0</v>
      </c>
      <c r="E13" s="85">
        <v>0</v>
      </c>
      <c r="F13" s="146">
        <v>0</v>
      </c>
      <c r="H13" s="145">
        <v>0</v>
      </c>
      <c r="I13" s="85">
        <v>0</v>
      </c>
      <c r="J13" s="85">
        <v>0</v>
      </c>
      <c r="K13" s="146">
        <v>0</v>
      </c>
      <c r="M13" s="145">
        <f>+[1]Totals!V53</f>
        <v>0</v>
      </c>
      <c r="N13" s="85">
        <f>+[1]Totals!AB53</f>
        <v>5000</v>
      </c>
      <c r="O13" s="85">
        <f>+[1]Totals!AH53</f>
        <v>0</v>
      </c>
      <c r="P13" s="146">
        <f t="shared" si="0"/>
        <v>5000</v>
      </c>
      <c r="R13" s="145">
        <f>+[1]Totals!AT53</f>
        <v>0</v>
      </c>
      <c r="S13" s="85">
        <f>+[1]Totals!AZ53</f>
        <v>10000</v>
      </c>
      <c r="T13" s="85">
        <f>+[1]Totals!BF53</f>
        <v>0</v>
      </c>
      <c r="U13" s="146">
        <f t="shared" si="1"/>
        <v>10000</v>
      </c>
      <c r="W13" s="145">
        <f>+[1]Totals!BS53</f>
        <v>0</v>
      </c>
      <c r="X13" s="85">
        <f>+[1]Totals!BY53</f>
        <v>0</v>
      </c>
      <c r="Y13" s="85">
        <f>+[1]Totals!CE53</f>
        <v>0</v>
      </c>
      <c r="Z13" s="146">
        <f t="shared" si="2"/>
        <v>0</v>
      </c>
      <c r="AB13" s="145">
        <f>+[1]Totals!CQ53</f>
        <v>0</v>
      </c>
      <c r="AC13" s="85">
        <f>+[1]Totals!CW53</f>
        <v>6569</v>
      </c>
      <c r="AD13" s="85">
        <f>+[1]Totals!DC53</f>
        <v>0</v>
      </c>
      <c r="AE13" s="146">
        <f t="shared" si="3"/>
        <v>6569</v>
      </c>
      <c r="AG13" s="145">
        <f>+[1]Totals!DO53</f>
        <v>0</v>
      </c>
      <c r="AH13" s="85">
        <f>+[1]Totals!DU53</f>
        <v>0</v>
      </c>
      <c r="AI13" s="85">
        <f>+[1]Totals!EA53</f>
        <v>0</v>
      </c>
      <c r="AJ13" s="146">
        <f t="shared" si="4"/>
        <v>0</v>
      </c>
    </row>
    <row r="14" spans="1:36" x14ac:dyDescent="0.25">
      <c r="A14" s="1" t="s">
        <v>41</v>
      </c>
      <c r="B14" s="1"/>
      <c r="C14" s="145">
        <v>9323526</v>
      </c>
      <c r="D14" s="85">
        <v>0</v>
      </c>
      <c r="E14" s="85">
        <v>0</v>
      </c>
      <c r="F14" s="146">
        <v>9323526</v>
      </c>
      <c r="H14" s="145">
        <v>3206240</v>
      </c>
      <c r="I14" s="85">
        <v>0</v>
      </c>
      <c r="J14" s="85">
        <v>0</v>
      </c>
      <c r="K14" s="146">
        <v>3206240</v>
      </c>
      <c r="M14" s="145">
        <f>+[1]Totals!V54</f>
        <v>357110</v>
      </c>
      <c r="N14" s="85">
        <f>+[1]Totals!AB54</f>
        <v>31200</v>
      </c>
      <c r="O14" s="85">
        <f>+[1]Totals!AH54</f>
        <v>0</v>
      </c>
      <c r="P14" s="146">
        <f t="shared" si="0"/>
        <v>388310</v>
      </c>
      <c r="R14" s="145">
        <f>+[1]Totals!AT54</f>
        <v>4674900</v>
      </c>
      <c r="S14" s="85">
        <f>+[1]Totals!AZ54</f>
        <v>6882100</v>
      </c>
      <c r="T14" s="85">
        <f>+[1]Totals!BF54</f>
        <v>0</v>
      </c>
      <c r="U14" s="146">
        <f t="shared" si="1"/>
        <v>11557000</v>
      </c>
      <c r="W14" s="145">
        <f>+[1]Totals!BS54</f>
        <v>805200</v>
      </c>
      <c r="X14" s="85">
        <f>+[1]Totals!BY54</f>
        <v>716750</v>
      </c>
      <c r="Y14" s="85">
        <f>+[1]Totals!CE54</f>
        <v>0</v>
      </c>
      <c r="Z14" s="146">
        <f t="shared" si="2"/>
        <v>1521950</v>
      </c>
      <c r="AB14" s="145">
        <f>+[1]Totals!CQ54</f>
        <v>866226</v>
      </c>
      <c r="AC14" s="85">
        <f>+[1]Totals!CW54</f>
        <v>359334</v>
      </c>
      <c r="AD14" s="85">
        <f>+[1]Totals!DC54</f>
        <v>0</v>
      </c>
      <c r="AE14" s="146">
        <f t="shared" si="3"/>
        <v>1225560</v>
      </c>
      <c r="AG14" s="145">
        <f>+[1]Totals!DO54</f>
        <v>750152</v>
      </c>
      <c r="AH14" s="85">
        <f>+[1]Totals!DU54</f>
        <v>0</v>
      </c>
      <c r="AI14" s="85">
        <f>+[1]Totals!EA54</f>
        <v>3231250</v>
      </c>
      <c r="AJ14" s="146">
        <f t="shared" si="4"/>
        <v>3981402</v>
      </c>
    </row>
    <row r="15" spans="1:36" x14ac:dyDescent="0.25">
      <c r="A15" s="1" t="s">
        <v>42</v>
      </c>
      <c r="B15" s="1"/>
      <c r="C15" s="145">
        <v>72500</v>
      </c>
      <c r="D15" s="85">
        <v>0</v>
      </c>
      <c r="E15" s="85">
        <v>0</v>
      </c>
      <c r="F15" s="146">
        <v>72500</v>
      </c>
      <c r="H15" s="145">
        <v>444750</v>
      </c>
      <c r="I15" s="85">
        <v>0</v>
      </c>
      <c r="J15" s="85">
        <v>0</v>
      </c>
      <c r="K15" s="146">
        <v>444750</v>
      </c>
      <c r="M15" s="145">
        <f>+[1]Totals!V55</f>
        <v>0</v>
      </c>
      <c r="N15" s="85">
        <f>+[1]Totals!AB55</f>
        <v>0</v>
      </c>
      <c r="O15" s="85">
        <f>+[1]Totals!AH55</f>
        <v>0</v>
      </c>
      <c r="P15" s="146">
        <f t="shared" si="0"/>
        <v>0</v>
      </c>
      <c r="R15" s="145">
        <f>+[1]Totals!AT55</f>
        <v>0</v>
      </c>
      <c r="S15" s="85">
        <f>+[1]Totals!AZ55</f>
        <v>0</v>
      </c>
      <c r="T15" s="85">
        <f>+[1]Totals!BF55</f>
        <v>0</v>
      </c>
      <c r="U15" s="146">
        <f t="shared" si="1"/>
        <v>0</v>
      </c>
      <c r="W15" s="145">
        <f>+[1]Totals!BS55</f>
        <v>121400</v>
      </c>
      <c r="X15" s="85">
        <f>+[1]Totals!BY55</f>
        <v>0</v>
      </c>
      <c r="Y15" s="85">
        <f>+[1]Totals!CE55</f>
        <v>0</v>
      </c>
      <c r="Z15" s="146">
        <f t="shared" si="2"/>
        <v>121400</v>
      </c>
      <c r="AB15" s="145">
        <f>+[1]Totals!CQ55</f>
        <v>108000</v>
      </c>
      <c r="AC15" s="85">
        <f>+[1]Totals!CW55</f>
        <v>0</v>
      </c>
      <c r="AD15" s="85">
        <f>+[1]Totals!DC55</f>
        <v>0</v>
      </c>
      <c r="AE15" s="146">
        <f t="shared" si="3"/>
        <v>108000</v>
      </c>
      <c r="AG15" s="145">
        <f>+[1]Totals!DO55</f>
        <v>0</v>
      </c>
      <c r="AH15" s="85">
        <f>+[1]Totals!DU55</f>
        <v>0</v>
      </c>
      <c r="AI15" s="85">
        <f>+[1]Totals!EA55</f>
        <v>0</v>
      </c>
      <c r="AJ15" s="146">
        <f t="shared" si="4"/>
        <v>0</v>
      </c>
    </row>
    <row r="16" spans="1:36" x14ac:dyDescent="0.25">
      <c r="A16" s="1" t="s">
        <v>43</v>
      </c>
      <c r="B16" s="1"/>
      <c r="C16" s="145">
        <v>3104790</v>
      </c>
      <c r="D16" s="85">
        <v>0</v>
      </c>
      <c r="E16" s="85">
        <v>0</v>
      </c>
      <c r="F16" s="146">
        <v>3104790</v>
      </c>
      <c r="H16" s="145">
        <v>94250</v>
      </c>
      <c r="I16" s="85">
        <v>0</v>
      </c>
      <c r="J16" s="85">
        <v>0</v>
      </c>
      <c r="K16" s="146">
        <v>94250</v>
      </c>
      <c r="M16" s="145">
        <f>+[1]Totals!V56</f>
        <v>413923</v>
      </c>
      <c r="N16" s="85">
        <f>+[1]Totals!AB56</f>
        <v>0</v>
      </c>
      <c r="O16" s="85">
        <f>+[1]Totals!AH56</f>
        <v>0</v>
      </c>
      <c r="P16" s="146">
        <f t="shared" si="0"/>
        <v>413923</v>
      </c>
      <c r="R16" s="145">
        <f>+[1]Totals!AT56</f>
        <v>3290702</v>
      </c>
      <c r="S16" s="85">
        <f>+[1]Totals!AZ56</f>
        <v>1156494</v>
      </c>
      <c r="T16" s="85">
        <f>+[1]Totals!BF56</f>
        <v>0</v>
      </c>
      <c r="U16" s="146">
        <f t="shared" si="1"/>
        <v>4447196</v>
      </c>
      <c r="W16" s="145">
        <f>+[1]Totals!BS56</f>
        <v>0</v>
      </c>
      <c r="X16" s="85">
        <f>+[1]Totals!BY56</f>
        <v>0</v>
      </c>
      <c r="Y16" s="85">
        <f>+[1]Totals!CE56</f>
        <v>0</v>
      </c>
      <c r="Z16" s="146">
        <f t="shared" si="2"/>
        <v>0</v>
      </c>
      <c r="AB16" s="145">
        <f>+[1]Totals!CQ56</f>
        <v>32517</v>
      </c>
      <c r="AC16" s="85">
        <f>+[1]Totals!CW56</f>
        <v>8000</v>
      </c>
      <c r="AD16" s="85">
        <f>+[1]Totals!DC56</f>
        <v>1512844</v>
      </c>
      <c r="AE16" s="146">
        <f t="shared" si="3"/>
        <v>1553361</v>
      </c>
      <c r="AG16" s="145">
        <f>+[1]Totals!DO56</f>
        <v>0</v>
      </c>
      <c r="AH16" s="85">
        <f>+[1]Totals!DU56</f>
        <v>0</v>
      </c>
      <c r="AI16" s="85">
        <f>+[1]Totals!EA56</f>
        <v>2238035</v>
      </c>
      <c r="AJ16" s="146">
        <f t="shared" si="4"/>
        <v>2238035</v>
      </c>
    </row>
    <row r="17" spans="1:36" x14ac:dyDescent="0.25">
      <c r="A17" s="1" t="s">
        <v>44</v>
      </c>
      <c r="B17" s="1"/>
      <c r="C17" s="145">
        <v>4882502</v>
      </c>
      <c r="D17" s="85">
        <v>421172</v>
      </c>
      <c r="E17" s="85">
        <v>0</v>
      </c>
      <c r="F17" s="146">
        <v>5303674</v>
      </c>
      <c r="H17" s="145">
        <v>13950753</v>
      </c>
      <c r="I17" s="85">
        <v>3149008</v>
      </c>
      <c r="J17" s="85">
        <v>2725394</v>
      </c>
      <c r="K17" s="146">
        <v>19825155</v>
      </c>
      <c r="M17" s="145">
        <f>+[1]Totals!V57</f>
        <v>1054643</v>
      </c>
      <c r="N17" s="85">
        <f>+[1]Totals!AB57</f>
        <v>336178</v>
      </c>
      <c r="O17" s="85">
        <f>+[1]Totals!AH57</f>
        <v>805444</v>
      </c>
      <c r="P17" s="146">
        <f t="shared" si="0"/>
        <v>2196265</v>
      </c>
      <c r="R17" s="145">
        <f>+[1]Totals!AT57</f>
        <v>1442264</v>
      </c>
      <c r="S17" s="85">
        <f>+[1]Totals!AZ57</f>
        <v>166764</v>
      </c>
      <c r="T17" s="85">
        <f>+[1]Totals!BF57</f>
        <v>674050</v>
      </c>
      <c r="U17" s="146">
        <f t="shared" si="1"/>
        <v>2283078</v>
      </c>
      <c r="W17" s="145">
        <f>+[1]Totals!BS57</f>
        <v>3131650</v>
      </c>
      <c r="X17" s="85">
        <f>+[1]Totals!BY57</f>
        <v>6489199</v>
      </c>
      <c r="Y17" s="85">
        <f>+[1]Totals!CE57</f>
        <v>1120304</v>
      </c>
      <c r="Z17" s="146">
        <f t="shared" si="2"/>
        <v>10741153</v>
      </c>
      <c r="AB17" s="145">
        <f>+[1]Totals!CQ57</f>
        <v>21700</v>
      </c>
      <c r="AC17" s="85">
        <f>+[1]Totals!CW57</f>
        <v>2013178</v>
      </c>
      <c r="AD17" s="85">
        <f>+[1]Totals!DC57</f>
        <v>3696944</v>
      </c>
      <c r="AE17" s="146">
        <f t="shared" si="3"/>
        <v>5731822</v>
      </c>
      <c r="AG17" s="145">
        <f>+[1]Totals!DO57</f>
        <v>0</v>
      </c>
      <c r="AH17" s="85">
        <f>+[1]Totals!DU57</f>
        <v>0</v>
      </c>
      <c r="AI17" s="85">
        <f>+[1]Totals!EA57</f>
        <v>701602</v>
      </c>
      <c r="AJ17" s="146">
        <f t="shared" si="4"/>
        <v>701602</v>
      </c>
    </row>
    <row r="18" spans="1:36" x14ac:dyDescent="0.25">
      <c r="A18" s="1" t="s">
        <v>45</v>
      </c>
      <c r="B18" s="1"/>
      <c r="C18" s="145">
        <v>193940</v>
      </c>
      <c r="D18" s="85">
        <v>9764</v>
      </c>
      <c r="E18" s="85">
        <v>0</v>
      </c>
      <c r="F18" s="146">
        <v>203704</v>
      </c>
      <c r="H18" s="145">
        <v>2000</v>
      </c>
      <c r="I18" s="85">
        <v>25000</v>
      </c>
      <c r="J18" s="85">
        <v>0</v>
      </c>
      <c r="K18" s="146">
        <v>27000</v>
      </c>
      <c r="M18" s="145">
        <f>+[1]Totals!V58</f>
        <v>18000</v>
      </c>
      <c r="N18" s="85">
        <f>+[1]Totals!AB58</f>
        <v>34000</v>
      </c>
      <c r="O18" s="85">
        <f>+[1]Totals!AH58</f>
        <v>0</v>
      </c>
      <c r="P18" s="146">
        <f t="shared" si="0"/>
        <v>52000</v>
      </c>
      <c r="R18" s="145">
        <f>+[1]Totals!AT58</f>
        <v>230883</v>
      </c>
      <c r="S18" s="85">
        <f>+[1]Totals!AZ58</f>
        <v>0</v>
      </c>
      <c r="T18" s="85">
        <f>+[1]Totals!BF58</f>
        <v>0</v>
      </c>
      <c r="U18" s="146">
        <f t="shared" si="1"/>
        <v>230883</v>
      </c>
      <c r="W18" s="145">
        <f>+[1]Totals!BS58</f>
        <v>60500</v>
      </c>
      <c r="X18" s="85">
        <f>+[1]Totals!BY58</f>
        <v>0</v>
      </c>
      <c r="Y18" s="85">
        <f>+[1]Totals!CE58</f>
        <v>0</v>
      </c>
      <c r="Z18" s="146">
        <f t="shared" si="2"/>
        <v>60500</v>
      </c>
      <c r="AB18" s="145">
        <f>+[1]Totals!CQ58</f>
        <v>20000</v>
      </c>
      <c r="AC18" s="85">
        <f>+[1]Totals!CW58</f>
        <v>130000</v>
      </c>
      <c r="AD18" s="85">
        <f>+[1]Totals!DC58</f>
        <v>256421</v>
      </c>
      <c r="AE18" s="146">
        <f t="shared" si="3"/>
        <v>406421</v>
      </c>
      <c r="AG18" s="145">
        <f>+[1]Totals!DO58</f>
        <v>0</v>
      </c>
      <c r="AH18" s="85">
        <f>+[1]Totals!DU58</f>
        <v>0</v>
      </c>
      <c r="AI18" s="85">
        <f>+[1]Totals!EA58</f>
        <v>0</v>
      </c>
      <c r="AJ18" s="146">
        <f t="shared" si="4"/>
        <v>0</v>
      </c>
    </row>
    <row r="19" spans="1:36" x14ac:dyDescent="0.25">
      <c r="A19" s="1" t="s">
        <v>97</v>
      </c>
      <c r="B19" s="1"/>
      <c r="C19" s="145">
        <v>55349831</v>
      </c>
      <c r="D19" s="85">
        <v>1086200</v>
      </c>
      <c r="E19" s="85">
        <v>0</v>
      </c>
      <c r="F19" s="146">
        <v>56436031</v>
      </c>
      <c r="H19" s="145">
        <v>31206169</v>
      </c>
      <c r="I19" s="85">
        <v>2240515</v>
      </c>
      <c r="J19" s="85">
        <v>0</v>
      </c>
      <c r="K19" s="146">
        <v>33446684</v>
      </c>
      <c r="M19" s="145">
        <f>+[1]Totals!V59</f>
        <v>16254545</v>
      </c>
      <c r="N19" s="85">
        <f>+[1]Totals!AB59</f>
        <v>12917196</v>
      </c>
      <c r="O19" s="85">
        <f>+[1]Totals!AH59</f>
        <v>2441033</v>
      </c>
      <c r="P19" s="146">
        <f t="shared" si="0"/>
        <v>31612774</v>
      </c>
      <c r="R19" s="145">
        <f>+[1]Totals!AT59</f>
        <v>53100</v>
      </c>
      <c r="S19" s="85">
        <f>+[1]Totals!AZ59</f>
        <v>32540768</v>
      </c>
      <c r="T19" s="85">
        <f>+[1]Totals!BF59</f>
        <v>997450</v>
      </c>
      <c r="U19" s="146">
        <f t="shared" si="1"/>
        <v>33591318</v>
      </c>
      <c r="W19" s="145">
        <f>+[1]Totals!BS59</f>
        <v>40000</v>
      </c>
      <c r="X19" s="85">
        <f>+[1]Totals!BY59</f>
        <v>14564411</v>
      </c>
      <c r="Y19" s="85">
        <f>+[1]Totals!CE59</f>
        <v>5717600</v>
      </c>
      <c r="Z19" s="146">
        <f t="shared" si="2"/>
        <v>20322011</v>
      </c>
      <c r="AB19" s="145">
        <f>+[1]Totals!CQ59</f>
        <v>0</v>
      </c>
      <c r="AC19" s="85">
        <f>+[1]Totals!CW59</f>
        <v>14854210</v>
      </c>
      <c r="AD19" s="85">
        <f>+[1]Totals!DC59</f>
        <v>8541461</v>
      </c>
      <c r="AE19" s="146">
        <f t="shared" si="3"/>
        <v>23395671</v>
      </c>
      <c r="AG19" s="145">
        <f>+[1]Totals!DO59</f>
        <v>0</v>
      </c>
      <c r="AH19" s="85">
        <f>+[1]Totals!DU59</f>
        <v>9065379</v>
      </c>
      <c r="AI19" s="85">
        <f>+[1]Totals!EA59</f>
        <v>5148146</v>
      </c>
      <c r="AJ19" s="146">
        <f t="shared" si="4"/>
        <v>14213525</v>
      </c>
    </row>
    <row r="20" spans="1:36" x14ac:dyDescent="0.25">
      <c r="A20" s="1" t="s">
        <v>47</v>
      </c>
      <c r="B20" s="1"/>
      <c r="C20" s="145">
        <v>2000</v>
      </c>
      <c r="D20" s="85">
        <v>156000</v>
      </c>
      <c r="E20" s="85">
        <v>0</v>
      </c>
      <c r="F20" s="146">
        <v>158000</v>
      </c>
      <c r="H20" s="145">
        <v>0</v>
      </c>
      <c r="I20" s="85">
        <v>150000</v>
      </c>
      <c r="J20" s="85">
        <v>0</v>
      </c>
      <c r="K20" s="146">
        <v>150000</v>
      </c>
      <c r="M20" s="145">
        <f>+[1]Totals!V60</f>
        <v>0</v>
      </c>
      <c r="N20" s="85">
        <f>+[1]Totals!AB60</f>
        <v>0</v>
      </c>
      <c r="O20" s="85">
        <f>+[1]Totals!AH60</f>
        <v>0</v>
      </c>
      <c r="P20" s="146">
        <f t="shared" si="0"/>
        <v>0</v>
      </c>
      <c r="R20" s="145">
        <f>+[1]Totals!AT60</f>
        <v>0</v>
      </c>
      <c r="S20" s="85">
        <f>+[1]Totals!AZ60</f>
        <v>0</v>
      </c>
      <c r="T20" s="85">
        <f>+[1]Totals!BF60</f>
        <v>80000</v>
      </c>
      <c r="U20" s="146">
        <f t="shared" si="1"/>
        <v>80000</v>
      </c>
      <c r="W20" s="145">
        <f>+[1]Totals!BS60</f>
        <v>0</v>
      </c>
      <c r="X20" s="85">
        <f>+[1]Totals!BY60</f>
        <v>0</v>
      </c>
      <c r="Y20" s="85">
        <f>+[1]Totals!CE60</f>
        <v>80000</v>
      </c>
      <c r="Z20" s="146">
        <f t="shared" si="2"/>
        <v>80000</v>
      </c>
      <c r="AB20" s="145">
        <f>+[1]Totals!CQ60</f>
        <v>0</v>
      </c>
      <c r="AC20" s="85">
        <f>+[1]Totals!CW60</f>
        <v>50000</v>
      </c>
      <c r="AD20" s="85">
        <f>+[1]Totals!DC60</f>
        <v>0</v>
      </c>
      <c r="AE20" s="146">
        <f t="shared" si="3"/>
        <v>50000</v>
      </c>
      <c r="AG20" s="145">
        <f>+[1]Totals!DO60</f>
        <v>0</v>
      </c>
      <c r="AH20" s="85">
        <f>+[1]Totals!DU60</f>
        <v>100000</v>
      </c>
      <c r="AI20" s="85">
        <f>+[1]Totals!EA60</f>
        <v>0</v>
      </c>
      <c r="AJ20" s="146">
        <f t="shared" si="4"/>
        <v>100000</v>
      </c>
    </row>
    <row r="21" spans="1:36" x14ac:dyDescent="0.25">
      <c r="A21" s="1" t="s">
        <v>48</v>
      </c>
      <c r="B21" s="1"/>
      <c r="C21" s="145">
        <v>184383</v>
      </c>
      <c r="D21" s="85">
        <v>0</v>
      </c>
      <c r="E21" s="85">
        <v>0</v>
      </c>
      <c r="F21" s="146">
        <v>184383</v>
      </c>
      <c r="H21" s="145">
        <v>1962249</v>
      </c>
      <c r="I21" s="85">
        <v>0</v>
      </c>
      <c r="J21" s="85">
        <v>0</v>
      </c>
      <c r="K21" s="146">
        <v>1962249</v>
      </c>
      <c r="M21" s="145">
        <f>+[1]Totals!V61</f>
        <v>0</v>
      </c>
      <c r="N21" s="85">
        <f>+[1]Totals!AB61</f>
        <v>0</v>
      </c>
      <c r="O21" s="85">
        <f>+[1]Totals!AH61</f>
        <v>0</v>
      </c>
      <c r="P21" s="146">
        <f t="shared" si="0"/>
        <v>0</v>
      </c>
      <c r="R21" s="145">
        <f>+[1]Totals!AT61</f>
        <v>113081</v>
      </c>
      <c r="S21" s="85">
        <f>+[1]Totals!AZ61</f>
        <v>0</v>
      </c>
      <c r="T21" s="85">
        <f>+[1]Totals!BF61</f>
        <v>0</v>
      </c>
      <c r="U21" s="146">
        <f t="shared" si="1"/>
        <v>113081</v>
      </c>
      <c r="W21" s="145">
        <f>+[1]Totals!BS61</f>
        <v>1518801</v>
      </c>
      <c r="X21" s="85">
        <f>+[1]Totals!BY61</f>
        <v>0</v>
      </c>
      <c r="Y21" s="85">
        <f>+[1]Totals!CE61</f>
        <v>0</v>
      </c>
      <c r="Z21" s="146">
        <f t="shared" si="2"/>
        <v>1518801</v>
      </c>
      <c r="AB21" s="145">
        <f>+[1]Totals!CQ61</f>
        <v>117200</v>
      </c>
      <c r="AC21" s="85">
        <f>+[1]Totals!CW61</f>
        <v>0</v>
      </c>
      <c r="AD21" s="85">
        <f>+[1]Totals!DC61</f>
        <v>0</v>
      </c>
      <c r="AE21" s="146">
        <f t="shared" si="3"/>
        <v>117200</v>
      </c>
      <c r="AG21" s="145">
        <f>+[1]Totals!DO61</f>
        <v>120276</v>
      </c>
      <c r="AH21" s="85">
        <f>+[1]Totals!DU61</f>
        <v>0</v>
      </c>
      <c r="AI21" s="85">
        <f>+[1]Totals!EA61</f>
        <v>0</v>
      </c>
      <c r="AJ21" s="146">
        <f t="shared" si="4"/>
        <v>120276</v>
      </c>
    </row>
    <row r="22" spans="1:36" x14ac:dyDescent="0.25">
      <c r="A22" s="1" t="s">
        <v>49</v>
      </c>
      <c r="B22" s="1"/>
      <c r="C22" s="145">
        <v>20956823</v>
      </c>
      <c r="D22" s="85">
        <v>29400</v>
      </c>
      <c r="E22" s="85">
        <v>0</v>
      </c>
      <c r="F22" s="146">
        <v>20986223</v>
      </c>
      <c r="H22" s="145">
        <v>5722040</v>
      </c>
      <c r="I22" s="85">
        <v>204450</v>
      </c>
      <c r="J22" s="85">
        <v>0</v>
      </c>
      <c r="K22" s="146">
        <v>5926490</v>
      </c>
      <c r="M22" s="145">
        <f>+[1]Totals!V62</f>
        <v>7983779</v>
      </c>
      <c r="N22" s="85">
        <f>+[1]Totals!AB62</f>
        <v>51450</v>
      </c>
      <c r="O22" s="85">
        <f>+[1]Totals!AH62</f>
        <v>0</v>
      </c>
      <c r="P22" s="146">
        <f t="shared" si="0"/>
        <v>8035229</v>
      </c>
      <c r="R22" s="145">
        <f>+[1]Totals!AT62</f>
        <v>21310726</v>
      </c>
      <c r="S22" s="85">
        <f>+[1]Totals!AZ62</f>
        <v>90750</v>
      </c>
      <c r="T22" s="85">
        <f>+[1]Totals!BF62</f>
        <v>0</v>
      </c>
      <c r="U22" s="146">
        <f t="shared" si="1"/>
        <v>21401476</v>
      </c>
      <c r="W22" s="145">
        <f>+[1]Totals!BS62</f>
        <v>1440747</v>
      </c>
      <c r="X22" s="85">
        <f>+[1]Totals!BY62</f>
        <v>36000</v>
      </c>
      <c r="Y22" s="85">
        <f>+[1]Totals!CE62</f>
        <v>50000</v>
      </c>
      <c r="Z22" s="146">
        <f t="shared" si="2"/>
        <v>1526747</v>
      </c>
      <c r="AB22" s="145">
        <f>+[1]Totals!CQ62</f>
        <v>702578</v>
      </c>
      <c r="AC22" s="85">
        <f>+[1]Totals!CW62</f>
        <v>7000</v>
      </c>
      <c r="AD22" s="85">
        <f>+[1]Totals!DC62</f>
        <v>2894898</v>
      </c>
      <c r="AE22" s="146">
        <f t="shared" si="3"/>
        <v>3604476</v>
      </c>
      <c r="AG22" s="145">
        <f>+[1]Totals!DO62</f>
        <v>10850</v>
      </c>
      <c r="AH22" s="85">
        <f>+[1]Totals!DU62</f>
        <v>0</v>
      </c>
      <c r="AI22" s="85">
        <f>+[1]Totals!EA62</f>
        <v>4743945</v>
      </c>
      <c r="AJ22" s="146">
        <f t="shared" si="4"/>
        <v>4754795</v>
      </c>
    </row>
    <row r="23" spans="1:36" x14ac:dyDescent="0.25">
      <c r="A23" s="1" t="s">
        <v>50</v>
      </c>
      <c r="B23" s="1"/>
      <c r="C23" s="145">
        <v>113700</v>
      </c>
      <c r="D23" s="85">
        <v>0</v>
      </c>
      <c r="E23" s="85">
        <v>0</v>
      </c>
      <c r="F23" s="146">
        <v>113700</v>
      </c>
      <c r="H23" s="145">
        <v>40000</v>
      </c>
      <c r="I23" s="85">
        <v>0</v>
      </c>
      <c r="J23" s="85">
        <v>0</v>
      </c>
      <c r="K23" s="146">
        <v>40000</v>
      </c>
      <c r="M23" s="145">
        <f>+[1]Totals!V63</f>
        <v>0</v>
      </c>
      <c r="N23" s="85">
        <f>+[1]Totals!AB63</f>
        <v>0</v>
      </c>
      <c r="O23" s="85">
        <f>+[1]Totals!AH63</f>
        <v>0</v>
      </c>
      <c r="P23" s="146">
        <f t="shared" si="0"/>
        <v>0</v>
      </c>
      <c r="R23" s="145">
        <f>+[1]Totals!AT63</f>
        <v>40000</v>
      </c>
      <c r="S23" s="85">
        <f>+[1]Totals!AZ63</f>
        <v>0</v>
      </c>
      <c r="T23" s="85">
        <f>+[1]Totals!BF63</f>
        <v>0</v>
      </c>
      <c r="U23" s="146">
        <f t="shared" si="1"/>
        <v>40000</v>
      </c>
      <c r="W23" s="145">
        <f>+[1]Totals!BS63</f>
        <v>0</v>
      </c>
      <c r="X23" s="85">
        <f>+[1]Totals!BY63</f>
        <v>0</v>
      </c>
      <c r="Y23" s="85">
        <f>+[1]Totals!CE63</f>
        <v>0</v>
      </c>
      <c r="Z23" s="146">
        <f t="shared" si="2"/>
        <v>0</v>
      </c>
      <c r="AB23" s="145">
        <f>+[1]Totals!CQ63</f>
        <v>85000</v>
      </c>
      <c r="AC23" s="85">
        <f>+[1]Totals!CW63</f>
        <v>0</v>
      </c>
      <c r="AD23" s="85">
        <f>+[1]Totals!DC63</f>
        <v>0</v>
      </c>
      <c r="AE23" s="146">
        <f t="shared" si="3"/>
        <v>85000</v>
      </c>
      <c r="AG23" s="145">
        <f>+[1]Totals!DO63</f>
        <v>0</v>
      </c>
      <c r="AH23" s="85">
        <f>+[1]Totals!DU63</f>
        <v>10000</v>
      </c>
      <c r="AI23" s="85">
        <f>+[1]Totals!EA63</f>
        <v>0</v>
      </c>
      <c r="AJ23" s="146">
        <f t="shared" si="4"/>
        <v>10000</v>
      </c>
    </row>
    <row r="24" spans="1:36" x14ac:dyDescent="0.25">
      <c r="A24" s="1" t="s">
        <v>51</v>
      </c>
      <c r="B24" s="1"/>
      <c r="C24" s="145">
        <v>1301586</v>
      </c>
      <c r="D24" s="85">
        <v>0</v>
      </c>
      <c r="E24" s="85">
        <v>0</v>
      </c>
      <c r="F24" s="146">
        <v>1301586</v>
      </c>
      <c r="H24" s="145">
        <v>0</v>
      </c>
      <c r="I24" s="85">
        <v>0</v>
      </c>
      <c r="J24" s="85">
        <v>0</v>
      </c>
      <c r="K24" s="146">
        <v>0</v>
      </c>
      <c r="M24" s="145">
        <f>+[1]Totals!V64</f>
        <v>1540091</v>
      </c>
      <c r="N24" s="85">
        <f>+[1]Totals!AB64</f>
        <v>346720</v>
      </c>
      <c r="O24" s="85">
        <f>+[1]Totals!AH64</f>
        <v>0</v>
      </c>
      <c r="P24" s="146">
        <f t="shared" si="0"/>
        <v>1886811</v>
      </c>
      <c r="R24" s="145">
        <f>+[1]Totals!AT64</f>
        <v>216163</v>
      </c>
      <c r="S24" s="85">
        <f>+[1]Totals!AZ64</f>
        <v>0</v>
      </c>
      <c r="T24" s="85">
        <f>+[1]Totals!BF64</f>
        <v>0</v>
      </c>
      <c r="U24" s="146">
        <f t="shared" si="1"/>
        <v>216163</v>
      </c>
      <c r="W24" s="145">
        <f>+[1]Totals!BS64</f>
        <v>223834</v>
      </c>
      <c r="X24" s="85">
        <f>+[1]Totals!BY64</f>
        <v>0</v>
      </c>
      <c r="Y24" s="85">
        <f>+[1]Totals!CE64</f>
        <v>0</v>
      </c>
      <c r="Z24" s="146">
        <f t="shared" si="2"/>
        <v>223834</v>
      </c>
      <c r="AB24" s="145">
        <f>+[1]Totals!CQ64</f>
        <v>0</v>
      </c>
      <c r="AC24" s="85">
        <f>+[1]Totals!CW64</f>
        <v>0</v>
      </c>
      <c r="AD24" s="85">
        <f>+[1]Totals!DC64</f>
        <v>1625392</v>
      </c>
      <c r="AE24" s="146">
        <f t="shared" si="3"/>
        <v>1625392</v>
      </c>
      <c r="AG24" s="145">
        <f>+[1]Totals!DO64</f>
        <v>0</v>
      </c>
      <c r="AH24" s="85">
        <f>+[1]Totals!DU64</f>
        <v>0</v>
      </c>
      <c r="AI24" s="85">
        <f>+[1]Totals!EA64</f>
        <v>0</v>
      </c>
      <c r="AJ24" s="146">
        <f t="shared" si="4"/>
        <v>0</v>
      </c>
    </row>
    <row r="25" spans="1:36" x14ac:dyDescent="0.25">
      <c r="A25" s="1" t="s">
        <v>52</v>
      </c>
      <c r="B25" s="1"/>
      <c r="C25" s="145">
        <v>17148878</v>
      </c>
      <c r="D25" s="85">
        <v>1507795</v>
      </c>
      <c r="E25" s="85">
        <v>0</v>
      </c>
      <c r="F25" s="146">
        <v>18656673</v>
      </c>
      <c r="H25" s="145">
        <v>8274817</v>
      </c>
      <c r="I25" s="85">
        <v>3947500</v>
      </c>
      <c r="J25" s="85">
        <v>0</v>
      </c>
      <c r="K25" s="146">
        <v>12222317</v>
      </c>
      <c r="M25" s="145">
        <f>+[1]Totals!V65</f>
        <v>3410704</v>
      </c>
      <c r="N25" s="85">
        <f>+[1]Totals!AB65</f>
        <v>3727769</v>
      </c>
      <c r="O25" s="85">
        <f>+[1]Totals!AH65</f>
        <v>1604665</v>
      </c>
      <c r="P25" s="146">
        <f t="shared" si="0"/>
        <v>8743138</v>
      </c>
      <c r="R25" s="145">
        <f>+[1]Totals!AT65</f>
        <v>1343870</v>
      </c>
      <c r="S25" s="85">
        <f>+[1]Totals!AZ65</f>
        <v>1343040</v>
      </c>
      <c r="T25" s="85">
        <f>+[1]Totals!BF65</f>
        <v>463510</v>
      </c>
      <c r="U25" s="146">
        <f t="shared" si="1"/>
        <v>3150420</v>
      </c>
      <c r="W25" s="145">
        <f>+[1]Totals!BS65</f>
        <v>4953800</v>
      </c>
      <c r="X25" s="85">
        <f>+[1]Totals!BY65</f>
        <v>9073450</v>
      </c>
      <c r="Y25" s="85">
        <f>+[1]Totals!CE65</f>
        <v>5159350</v>
      </c>
      <c r="Z25" s="146">
        <f t="shared" si="2"/>
        <v>19186600</v>
      </c>
      <c r="AB25" s="145">
        <f>+[1]Totals!CQ65</f>
        <v>2072101</v>
      </c>
      <c r="AC25" s="85">
        <f>+[1]Totals!CW65</f>
        <v>13000</v>
      </c>
      <c r="AD25" s="85">
        <f>+[1]Totals!DC65</f>
        <v>0</v>
      </c>
      <c r="AE25" s="146">
        <f t="shared" si="3"/>
        <v>2085101</v>
      </c>
      <c r="AG25" s="145">
        <f>+[1]Totals!DO65</f>
        <v>14750</v>
      </c>
      <c r="AH25" s="85">
        <f>+[1]Totals!DU65</f>
        <v>0</v>
      </c>
      <c r="AI25" s="85">
        <f>+[1]Totals!EA65</f>
        <v>2661379</v>
      </c>
      <c r="AJ25" s="146">
        <f t="shared" si="4"/>
        <v>2676129</v>
      </c>
    </row>
    <row r="26" spans="1:36" x14ac:dyDescent="0.25">
      <c r="A26" s="1" t="s">
        <v>53</v>
      </c>
      <c r="B26" s="1"/>
      <c r="C26" s="145">
        <v>9454400</v>
      </c>
      <c r="D26" s="85">
        <v>0</v>
      </c>
      <c r="E26" s="85">
        <v>0</v>
      </c>
      <c r="F26" s="146">
        <v>9454400</v>
      </c>
      <c r="H26" s="145">
        <v>723550</v>
      </c>
      <c r="I26" s="85">
        <v>0</v>
      </c>
      <c r="J26" s="85">
        <v>0</v>
      </c>
      <c r="K26" s="146">
        <v>723550</v>
      </c>
      <c r="M26" s="145">
        <f>+[1]Totals!V66</f>
        <v>2012000</v>
      </c>
      <c r="N26" s="85">
        <f>+[1]Totals!AB66</f>
        <v>0</v>
      </c>
      <c r="O26" s="85">
        <f>+[1]Totals!AH66</f>
        <v>0</v>
      </c>
      <c r="P26" s="146">
        <f t="shared" si="0"/>
        <v>2012000</v>
      </c>
      <c r="R26" s="145">
        <f>+[1]Totals!AT66</f>
        <v>9675655</v>
      </c>
      <c r="S26" s="85">
        <f>+[1]Totals!AZ66</f>
        <v>0</v>
      </c>
      <c r="T26" s="85">
        <f>+[1]Totals!BF66</f>
        <v>234900</v>
      </c>
      <c r="U26" s="146">
        <f t="shared" si="1"/>
        <v>9910555</v>
      </c>
      <c r="W26" s="145">
        <f>+[1]Totals!BS66</f>
        <v>0</v>
      </c>
      <c r="X26" s="85">
        <f>+[1]Totals!BY66</f>
        <v>0</v>
      </c>
      <c r="Y26" s="85">
        <f>+[1]Totals!CE66</f>
        <v>0</v>
      </c>
      <c r="Z26" s="146">
        <f t="shared" si="2"/>
        <v>0</v>
      </c>
      <c r="AB26" s="145">
        <f>+[1]Totals!CQ66</f>
        <v>0</v>
      </c>
      <c r="AC26" s="85">
        <f>+[1]Totals!CW66</f>
        <v>3752150</v>
      </c>
      <c r="AD26" s="85">
        <f>+[1]Totals!DC66</f>
        <v>5270554</v>
      </c>
      <c r="AE26" s="146">
        <f t="shared" si="3"/>
        <v>9022704</v>
      </c>
      <c r="AG26" s="145">
        <f>+[1]Totals!DO66</f>
        <v>0</v>
      </c>
      <c r="AH26" s="85">
        <f>+[1]Totals!DU66</f>
        <v>0</v>
      </c>
      <c r="AI26" s="85">
        <f>+[1]Totals!EA66</f>
        <v>0</v>
      </c>
      <c r="AJ26" s="146">
        <f t="shared" si="4"/>
        <v>0</v>
      </c>
    </row>
    <row r="27" spans="1:36" x14ac:dyDescent="0.25">
      <c r="A27" t="s">
        <v>54</v>
      </c>
      <c r="C27" s="145">
        <v>1514000</v>
      </c>
      <c r="D27" s="85">
        <v>0</v>
      </c>
      <c r="E27" s="85">
        <v>0</v>
      </c>
      <c r="F27" s="146">
        <v>1514000</v>
      </c>
      <c r="H27" s="145">
        <v>0</v>
      </c>
      <c r="I27" s="85">
        <v>0</v>
      </c>
      <c r="J27" s="85">
        <v>0</v>
      </c>
      <c r="K27" s="146">
        <v>0</v>
      </c>
      <c r="M27" s="145">
        <f>+[1]Totals!V67</f>
        <v>0</v>
      </c>
      <c r="N27" s="85">
        <f>+[1]Totals!AB67</f>
        <v>243553</v>
      </c>
      <c r="O27" s="85">
        <f>+[1]Totals!AH67</f>
        <v>0</v>
      </c>
      <c r="P27" s="146">
        <f t="shared" si="0"/>
        <v>243553</v>
      </c>
      <c r="R27" s="145">
        <f>+[1]Totals!AT67</f>
        <v>986842</v>
      </c>
      <c r="S27" s="85">
        <f>+[1]Totals!AZ67</f>
        <v>740514</v>
      </c>
      <c r="T27" s="85">
        <f>+[1]Totals!BF67</f>
        <v>0</v>
      </c>
      <c r="U27" s="146">
        <f t="shared" si="1"/>
        <v>1727356</v>
      </c>
      <c r="W27" s="145">
        <f>+[1]Totals!BS67</f>
        <v>0</v>
      </c>
      <c r="X27" s="85">
        <f>+[1]Totals!BY67</f>
        <v>0</v>
      </c>
      <c r="Y27" s="85">
        <f>+[1]Totals!CE67</f>
        <v>0</v>
      </c>
      <c r="Z27" s="146">
        <f t="shared" si="2"/>
        <v>0</v>
      </c>
      <c r="AB27" s="145">
        <f>+[1]Totals!CQ67</f>
        <v>126218</v>
      </c>
      <c r="AC27" s="85">
        <f>+[1]Totals!CW67</f>
        <v>49085</v>
      </c>
      <c r="AD27" s="85">
        <f>+[1]Totals!DC67</f>
        <v>0</v>
      </c>
      <c r="AE27" s="146">
        <f t="shared" si="3"/>
        <v>175303</v>
      </c>
      <c r="AG27" s="145">
        <f>+[1]Totals!DO67</f>
        <v>136950</v>
      </c>
      <c r="AH27" s="85">
        <f>+[1]Totals!DU67</f>
        <v>0</v>
      </c>
      <c r="AI27" s="85">
        <f>+[1]Totals!EA67</f>
        <v>0</v>
      </c>
      <c r="AJ27" s="146">
        <f t="shared" si="4"/>
        <v>136950</v>
      </c>
    </row>
    <row r="28" spans="1:36" x14ac:dyDescent="0.25">
      <c r="A28" s="1" t="s">
        <v>55</v>
      </c>
      <c r="B28" s="1"/>
      <c r="C28" s="145">
        <v>2318578</v>
      </c>
      <c r="D28" s="85">
        <v>249218</v>
      </c>
      <c r="E28" s="85">
        <v>0</v>
      </c>
      <c r="F28" s="146">
        <v>2567796</v>
      </c>
      <c r="H28" s="145">
        <v>9425052</v>
      </c>
      <c r="I28" s="85">
        <v>1317138</v>
      </c>
      <c r="J28" s="85">
        <v>0</v>
      </c>
      <c r="K28" s="146">
        <v>10742190</v>
      </c>
      <c r="M28" s="145">
        <f>+[1]Totals!V68</f>
        <v>9232802</v>
      </c>
      <c r="N28" s="85">
        <f>+[1]Totals!AB68</f>
        <v>2595760</v>
      </c>
      <c r="O28" s="85">
        <f>+[1]Totals!AH68</f>
        <v>0</v>
      </c>
      <c r="P28" s="146">
        <f t="shared" si="0"/>
        <v>11828562</v>
      </c>
      <c r="R28" s="145">
        <f>+[1]Totals!AT68</f>
        <v>2508503</v>
      </c>
      <c r="S28" s="85">
        <f>+[1]Totals!AZ68</f>
        <v>848100</v>
      </c>
      <c r="T28" s="85">
        <f>+[1]Totals!BF68</f>
        <v>85000</v>
      </c>
      <c r="U28" s="146">
        <f t="shared" si="1"/>
        <v>3441603</v>
      </c>
      <c r="W28" s="145">
        <f>+[1]Totals!BS68</f>
        <v>7864949</v>
      </c>
      <c r="X28" s="85">
        <f>+[1]Totals!BY68</f>
        <v>3919794</v>
      </c>
      <c r="Y28" s="85">
        <f>+[1]Totals!CE68</f>
        <v>80000</v>
      </c>
      <c r="Z28" s="146">
        <f t="shared" si="2"/>
        <v>11864743</v>
      </c>
      <c r="AB28" s="145">
        <f>+[1]Totals!CQ68</f>
        <v>4104449</v>
      </c>
      <c r="AC28" s="85">
        <f>+[1]Totals!CW68</f>
        <v>3195100</v>
      </c>
      <c r="AD28" s="85">
        <f>+[1]Totals!DC68</f>
        <v>120000</v>
      </c>
      <c r="AE28" s="146">
        <f t="shared" si="3"/>
        <v>7419549</v>
      </c>
      <c r="AG28" s="145">
        <f>+[1]Totals!DO68</f>
        <v>528150</v>
      </c>
      <c r="AH28" s="85">
        <f>+[1]Totals!DU68</f>
        <v>36600</v>
      </c>
      <c r="AI28" s="85">
        <f>+[1]Totals!EA68</f>
        <v>56000</v>
      </c>
      <c r="AJ28" s="146">
        <f t="shared" si="4"/>
        <v>620750</v>
      </c>
    </row>
    <row r="29" spans="1:36" x14ac:dyDescent="0.25">
      <c r="A29" s="1" t="s">
        <v>56</v>
      </c>
      <c r="B29" s="1"/>
      <c r="C29" s="145">
        <v>550000</v>
      </c>
      <c r="D29" s="85">
        <v>0</v>
      </c>
      <c r="E29" s="85">
        <v>0</v>
      </c>
      <c r="F29" s="146">
        <v>550000</v>
      </c>
      <c r="H29" s="145">
        <v>239400</v>
      </c>
      <c r="I29" s="85">
        <v>9000</v>
      </c>
      <c r="J29" s="85">
        <v>0</v>
      </c>
      <c r="K29" s="146">
        <v>248400</v>
      </c>
      <c r="M29" s="145">
        <f>+[1]Totals!V69</f>
        <v>0</v>
      </c>
      <c r="N29" s="85">
        <f>+[1]Totals!AB69</f>
        <v>0</v>
      </c>
      <c r="O29" s="85">
        <f>+[1]Totals!AH69</f>
        <v>2983264</v>
      </c>
      <c r="P29" s="146">
        <f t="shared" si="0"/>
        <v>2983264</v>
      </c>
      <c r="R29" s="145">
        <f>+[1]Totals!AT69</f>
        <v>0</v>
      </c>
      <c r="S29" s="85">
        <f>+[1]Totals!AZ69</f>
        <v>0</v>
      </c>
      <c r="T29" s="85">
        <f>+[1]Totals!BF69</f>
        <v>279000</v>
      </c>
      <c r="U29" s="146">
        <f t="shared" si="1"/>
        <v>279000</v>
      </c>
      <c r="W29" s="145">
        <f>+[1]Totals!BS69</f>
        <v>0</v>
      </c>
      <c r="X29" s="85">
        <f>+[1]Totals!BY69</f>
        <v>0</v>
      </c>
      <c r="Y29" s="85">
        <f>+[1]Totals!CE69</f>
        <v>1108143</v>
      </c>
      <c r="Z29" s="146">
        <f t="shared" si="2"/>
        <v>1108143</v>
      </c>
      <c r="AB29" s="145">
        <f>+[1]Totals!CQ69</f>
        <v>0</v>
      </c>
      <c r="AC29" s="85">
        <f>+[1]Totals!CW69</f>
        <v>0</v>
      </c>
      <c r="AD29" s="85">
        <f>+[1]Totals!DC69</f>
        <v>2987736</v>
      </c>
      <c r="AE29" s="146">
        <f t="shared" si="3"/>
        <v>2987736</v>
      </c>
      <c r="AG29" s="145">
        <f>+[1]Totals!DO69</f>
        <v>0</v>
      </c>
      <c r="AH29" s="85">
        <f>+[1]Totals!DU69</f>
        <v>0</v>
      </c>
      <c r="AI29" s="85">
        <f>+[1]Totals!EA69</f>
        <v>0</v>
      </c>
      <c r="AJ29" s="146">
        <f t="shared" si="4"/>
        <v>0</v>
      </c>
    </row>
    <row r="30" spans="1:36" x14ac:dyDescent="0.25">
      <c r="A30" s="1" t="s">
        <v>57</v>
      </c>
      <c r="B30" s="1"/>
      <c r="C30" s="145">
        <v>18152300</v>
      </c>
      <c r="D30" s="85">
        <v>75300</v>
      </c>
      <c r="E30" s="85">
        <v>0</v>
      </c>
      <c r="F30" s="146">
        <v>18227600</v>
      </c>
      <c r="H30" s="145">
        <v>9570450</v>
      </c>
      <c r="I30" s="85">
        <v>277350</v>
      </c>
      <c r="J30" s="85">
        <v>0</v>
      </c>
      <c r="K30" s="146">
        <v>9847800</v>
      </c>
      <c r="M30" s="145">
        <f>+[1]Totals!V70</f>
        <v>5597700</v>
      </c>
      <c r="N30" s="85">
        <f>+[1]Totals!AB70</f>
        <v>0</v>
      </c>
      <c r="O30" s="85">
        <f>+[1]Totals!AH70</f>
        <v>0</v>
      </c>
      <c r="P30" s="146">
        <f t="shared" si="0"/>
        <v>5597700</v>
      </c>
      <c r="R30" s="145">
        <f>+[1]Totals!AT70</f>
        <v>5548300</v>
      </c>
      <c r="S30" s="85">
        <f>+[1]Totals!AZ70</f>
        <v>300000</v>
      </c>
      <c r="T30" s="85">
        <f>+[1]Totals!BF70</f>
        <v>0</v>
      </c>
      <c r="U30" s="146">
        <f t="shared" si="1"/>
        <v>5848300</v>
      </c>
      <c r="W30" s="145">
        <f>+[1]Totals!BS70</f>
        <v>966300</v>
      </c>
      <c r="X30" s="85">
        <f>+[1]Totals!BY70</f>
        <v>0</v>
      </c>
      <c r="Y30" s="85">
        <f>+[1]Totals!CE70</f>
        <v>0</v>
      </c>
      <c r="Z30" s="146">
        <f t="shared" si="2"/>
        <v>966300</v>
      </c>
      <c r="AB30" s="145">
        <f>+[1]Totals!CQ70</f>
        <v>4529020</v>
      </c>
      <c r="AC30" s="85">
        <f>+[1]Totals!CW70</f>
        <v>9156050</v>
      </c>
      <c r="AD30" s="85">
        <f>+[1]Totals!DC70</f>
        <v>1200000</v>
      </c>
      <c r="AE30" s="146">
        <f t="shared" si="3"/>
        <v>14885070</v>
      </c>
      <c r="AG30" s="145">
        <f>+[1]Totals!DO70</f>
        <v>2241068</v>
      </c>
      <c r="AH30" s="85">
        <f>+[1]Totals!DU70</f>
        <v>0</v>
      </c>
      <c r="AI30" s="85">
        <f>+[1]Totals!EA70</f>
        <v>286500</v>
      </c>
      <c r="AJ30" s="146">
        <f t="shared" si="4"/>
        <v>2527568</v>
      </c>
    </row>
    <row r="31" spans="1:36" x14ac:dyDescent="0.25">
      <c r="A31" s="1" t="s">
        <v>58</v>
      </c>
      <c r="B31" s="1"/>
      <c r="C31" s="145">
        <v>10651918</v>
      </c>
      <c r="D31" s="85">
        <v>3200000</v>
      </c>
      <c r="E31" s="85">
        <v>0</v>
      </c>
      <c r="F31" s="146">
        <v>13851918</v>
      </c>
      <c r="H31" s="145">
        <v>426600</v>
      </c>
      <c r="I31" s="85">
        <v>1000000</v>
      </c>
      <c r="J31" s="85">
        <v>0</v>
      </c>
      <c r="K31" s="146">
        <v>1426600</v>
      </c>
      <c r="M31" s="145">
        <f>+[1]Totals!V71</f>
        <v>0</v>
      </c>
      <c r="N31" s="85">
        <f>+[1]Totals!AB71</f>
        <v>6192562</v>
      </c>
      <c r="O31" s="85">
        <f>+[1]Totals!AH71</f>
        <v>2420668</v>
      </c>
      <c r="P31" s="146">
        <f t="shared" si="0"/>
        <v>8613230</v>
      </c>
      <c r="R31" s="145">
        <f>+[1]Totals!AT71</f>
        <v>0</v>
      </c>
      <c r="S31" s="85">
        <f>+[1]Totals!AZ71</f>
        <v>1009350</v>
      </c>
      <c r="T31" s="85">
        <f>+[1]Totals!BF71</f>
        <v>1845415</v>
      </c>
      <c r="U31" s="146">
        <f t="shared" si="1"/>
        <v>2854765</v>
      </c>
      <c r="W31" s="145">
        <f>+[1]Totals!BS71</f>
        <v>30527</v>
      </c>
      <c r="X31" s="85">
        <f>+[1]Totals!BY71</f>
        <v>1200000</v>
      </c>
      <c r="Y31" s="85">
        <f>+[1]Totals!CE71</f>
        <v>869721</v>
      </c>
      <c r="Z31" s="146">
        <f t="shared" si="2"/>
        <v>2100248</v>
      </c>
      <c r="AB31" s="145">
        <f>+[1]Totals!CQ71</f>
        <v>0</v>
      </c>
      <c r="AC31" s="85">
        <f>+[1]Totals!CW71</f>
        <v>300000</v>
      </c>
      <c r="AD31" s="85">
        <f>+[1]Totals!DC71</f>
        <v>12751607</v>
      </c>
      <c r="AE31" s="146">
        <f t="shared" si="3"/>
        <v>13051607</v>
      </c>
      <c r="AG31" s="145">
        <f>+[1]Totals!DO71</f>
        <v>0</v>
      </c>
      <c r="AH31" s="85">
        <f>+[1]Totals!DU71</f>
        <v>0</v>
      </c>
      <c r="AI31" s="85">
        <f>+[1]Totals!EA71</f>
        <v>0</v>
      </c>
      <c r="AJ31" s="146">
        <f t="shared" si="4"/>
        <v>0</v>
      </c>
    </row>
    <row r="32" spans="1:36" x14ac:dyDescent="0.25">
      <c r="A32" s="1" t="s">
        <v>59</v>
      </c>
      <c r="B32" s="1"/>
      <c r="C32" s="145">
        <v>17310450</v>
      </c>
      <c r="D32" s="85">
        <v>0</v>
      </c>
      <c r="E32" s="85">
        <v>900000</v>
      </c>
      <c r="F32" s="146">
        <v>18210450</v>
      </c>
      <c r="H32" s="145">
        <v>1230200</v>
      </c>
      <c r="I32" s="85">
        <v>3300</v>
      </c>
      <c r="J32" s="85">
        <v>60000</v>
      </c>
      <c r="K32" s="146">
        <v>1293500</v>
      </c>
      <c r="M32" s="145">
        <f>+[1]Totals!V72</f>
        <v>1535000</v>
      </c>
      <c r="N32" s="85">
        <f>+[1]Totals!AB72</f>
        <v>30700</v>
      </c>
      <c r="O32" s="85">
        <f>+[1]Totals!AH72</f>
        <v>361000</v>
      </c>
      <c r="P32" s="146">
        <f t="shared" si="0"/>
        <v>1926700</v>
      </c>
      <c r="R32" s="145">
        <f>+[1]Totals!AT72</f>
        <v>8826895</v>
      </c>
      <c r="S32" s="85">
        <f>+[1]Totals!AZ72</f>
        <v>3186268</v>
      </c>
      <c r="T32" s="85">
        <f>+[1]Totals!BF72</f>
        <v>479000</v>
      </c>
      <c r="U32" s="146">
        <f t="shared" si="1"/>
        <v>12492163</v>
      </c>
      <c r="W32" s="145">
        <f>+[1]Totals!BS72</f>
        <v>1111000</v>
      </c>
      <c r="X32" s="85">
        <f>+[1]Totals!BY72</f>
        <v>600000</v>
      </c>
      <c r="Y32" s="85">
        <f>+[1]Totals!CE72</f>
        <v>1591810</v>
      </c>
      <c r="Z32" s="146">
        <f t="shared" si="2"/>
        <v>3302810</v>
      </c>
      <c r="AB32" s="145">
        <f>+[1]Totals!CQ72</f>
        <v>1002855</v>
      </c>
      <c r="AC32" s="85">
        <f>+[1]Totals!CW72</f>
        <v>12877</v>
      </c>
      <c r="AD32" s="85">
        <f>+[1]Totals!DC72</f>
        <v>0</v>
      </c>
      <c r="AE32" s="146">
        <f t="shared" si="3"/>
        <v>1015732</v>
      </c>
      <c r="AG32" s="145">
        <f>+[1]Totals!DO72</f>
        <v>0</v>
      </c>
      <c r="AH32" s="85">
        <f>+[1]Totals!DU72</f>
        <v>0</v>
      </c>
      <c r="AI32" s="85">
        <f>+[1]Totals!EA72</f>
        <v>0</v>
      </c>
      <c r="AJ32" s="146">
        <f t="shared" si="4"/>
        <v>0</v>
      </c>
    </row>
    <row r="33" spans="1:36" x14ac:dyDescent="0.25">
      <c r="A33" s="1" t="s">
        <v>60</v>
      </c>
      <c r="B33" s="1"/>
      <c r="C33" s="145">
        <v>558240</v>
      </c>
      <c r="D33" s="85">
        <v>0</v>
      </c>
      <c r="E33" s="85">
        <v>0</v>
      </c>
      <c r="F33" s="146">
        <v>558240</v>
      </c>
      <c r="H33" s="145">
        <v>992696</v>
      </c>
      <c r="I33" s="85">
        <v>0</v>
      </c>
      <c r="J33" s="85">
        <v>0</v>
      </c>
      <c r="K33" s="146">
        <v>992696</v>
      </c>
      <c r="M33" s="145">
        <f>+[1]Totals!V73</f>
        <v>0</v>
      </c>
      <c r="N33" s="85">
        <f>+[1]Totals!AB73</f>
        <v>0</v>
      </c>
      <c r="O33" s="85">
        <f>+[1]Totals!AH73</f>
        <v>0</v>
      </c>
      <c r="P33" s="146">
        <f t="shared" si="0"/>
        <v>0</v>
      </c>
      <c r="R33" s="145">
        <f>+[1]Totals!AT73</f>
        <v>0</v>
      </c>
      <c r="S33" s="85">
        <f>+[1]Totals!AZ73</f>
        <v>0</v>
      </c>
      <c r="T33" s="85">
        <f>+[1]Totals!BF73</f>
        <v>0</v>
      </c>
      <c r="U33" s="146">
        <f t="shared" si="1"/>
        <v>0</v>
      </c>
      <c r="W33" s="145">
        <f>+[1]Totals!BS73</f>
        <v>1805770</v>
      </c>
      <c r="X33" s="85">
        <f>+[1]Totals!BY73</f>
        <v>0</v>
      </c>
      <c r="Y33" s="85">
        <f>+[1]Totals!CE73</f>
        <v>0</v>
      </c>
      <c r="Z33" s="146">
        <f t="shared" si="2"/>
        <v>1805770</v>
      </c>
      <c r="AB33" s="145">
        <f>+[1]Totals!CQ73</f>
        <v>0</v>
      </c>
      <c r="AC33" s="85">
        <f>+[1]Totals!CW73</f>
        <v>0</v>
      </c>
      <c r="AD33" s="85">
        <f>+[1]Totals!DC73</f>
        <v>0</v>
      </c>
      <c r="AE33" s="146">
        <f t="shared" si="3"/>
        <v>0</v>
      </c>
      <c r="AG33" s="145">
        <f>+[1]Totals!DO73</f>
        <v>0</v>
      </c>
      <c r="AH33" s="85">
        <f>+[1]Totals!DU73</f>
        <v>0</v>
      </c>
      <c r="AI33" s="85">
        <f>+[1]Totals!EA73</f>
        <v>0</v>
      </c>
      <c r="AJ33" s="146">
        <f t="shared" si="4"/>
        <v>0</v>
      </c>
    </row>
    <row r="34" spans="1:36" x14ac:dyDescent="0.25">
      <c r="A34" s="1" t="s">
        <v>61</v>
      </c>
      <c r="B34" s="1"/>
      <c r="C34" s="145">
        <v>10198855</v>
      </c>
      <c r="D34" s="85">
        <v>1466505</v>
      </c>
      <c r="E34" s="85">
        <v>0</v>
      </c>
      <c r="F34" s="146">
        <v>11665360</v>
      </c>
      <c r="H34" s="145">
        <v>6652953</v>
      </c>
      <c r="I34" s="85">
        <v>1840072</v>
      </c>
      <c r="J34" s="85">
        <v>2957227</v>
      </c>
      <c r="K34" s="146">
        <v>11450252</v>
      </c>
      <c r="M34" s="145">
        <f>+[1]Totals!V74</f>
        <v>25510</v>
      </c>
      <c r="N34" s="85">
        <f>+[1]Totals!AB74</f>
        <v>5658950</v>
      </c>
      <c r="O34" s="85">
        <f>+[1]Totals!AH74</f>
        <v>0</v>
      </c>
      <c r="P34" s="146">
        <f t="shared" si="0"/>
        <v>5684460</v>
      </c>
      <c r="R34" s="145">
        <f>+[1]Totals!AT74</f>
        <v>82300</v>
      </c>
      <c r="S34" s="85">
        <f>+[1]Totals!AZ74</f>
        <v>6194500</v>
      </c>
      <c r="T34" s="85">
        <f>+[1]Totals!BF74</f>
        <v>1789950</v>
      </c>
      <c r="U34" s="146">
        <f t="shared" si="1"/>
        <v>8066750</v>
      </c>
      <c r="W34" s="145">
        <f>+[1]Totals!BS74</f>
        <v>22180</v>
      </c>
      <c r="X34" s="85">
        <f>+[1]Totals!BY74</f>
        <v>7509550</v>
      </c>
      <c r="Y34" s="85">
        <f>+[1]Totals!CE74</f>
        <v>1585850</v>
      </c>
      <c r="Z34" s="146">
        <f t="shared" si="2"/>
        <v>9117580</v>
      </c>
      <c r="AB34" s="145">
        <f>+[1]Totals!CQ74</f>
        <v>0</v>
      </c>
      <c r="AC34" s="85">
        <f>+[1]Totals!CW74</f>
        <v>6000</v>
      </c>
      <c r="AD34" s="85">
        <f>+[1]Totals!DC74</f>
        <v>3553800</v>
      </c>
      <c r="AE34" s="146">
        <f t="shared" si="3"/>
        <v>3559800</v>
      </c>
      <c r="AG34" s="145">
        <f>+[1]Totals!DO74</f>
        <v>0</v>
      </c>
      <c r="AH34" s="85">
        <f>+[1]Totals!DU74</f>
        <v>0</v>
      </c>
      <c r="AI34" s="85">
        <f>+[1]Totals!EA74</f>
        <v>617200</v>
      </c>
      <c r="AJ34" s="146">
        <f t="shared" si="4"/>
        <v>617200</v>
      </c>
    </row>
    <row r="35" spans="1:36" x14ac:dyDescent="0.25">
      <c r="A35" s="1" t="s">
        <v>62</v>
      </c>
      <c r="B35" s="1"/>
      <c r="C35" s="145">
        <v>26649</v>
      </c>
      <c r="D35" s="85">
        <v>1000</v>
      </c>
      <c r="E35" s="85">
        <v>0</v>
      </c>
      <c r="F35" s="146">
        <v>27649</v>
      </c>
      <c r="H35" s="145">
        <v>0</v>
      </c>
      <c r="I35" s="85">
        <v>175000</v>
      </c>
      <c r="J35" s="85">
        <v>0</v>
      </c>
      <c r="K35" s="146">
        <v>175000</v>
      </c>
      <c r="M35" s="145">
        <f>+[1]Totals!V75</f>
        <v>0</v>
      </c>
      <c r="N35" s="85">
        <f>+[1]Totals!AB75</f>
        <v>0</v>
      </c>
      <c r="O35" s="85">
        <f>+[1]Totals!AH75</f>
        <v>0</v>
      </c>
      <c r="P35" s="146">
        <f t="shared" si="0"/>
        <v>0</v>
      </c>
      <c r="R35" s="145">
        <f>+[1]Totals!AT75</f>
        <v>0</v>
      </c>
      <c r="S35" s="85">
        <f>+[1]Totals!AZ75</f>
        <v>0</v>
      </c>
      <c r="T35" s="85">
        <f>+[1]Totals!BF75</f>
        <v>0</v>
      </c>
      <c r="U35" s="146">
        <f t="shared" si="1"/>
        <v>0</v>
      </c>
      <c r="W35" s="145">
        <f>+[1]Totals!BS75</f>
        <v>0</v>
      </c>
      <c r="X35" s="85">
        <f>+[1]Totals!BY75</f>
        <v>160255</v>
      </c>
      <c r="Y35" s="85">
        <f>+[1]Totals!CE75</f>
        <v>0</v>
      </c>
      <c r="Z35" s="146">
        <f t="shared" si="2"/>
        <v>160255</v>
      </c>
      <c r="AB35" s="145">
        <f>+[1]Totals!CQ75</f>
        <v>0</v>
      </c>
      <c r="AC35" s="85">
        <f>+[1]Totals!CW75</f>
        <v>0</v>
      </c>
      <c r="AD35" s="85">
        <f>+[1]Totals!DC75</f>
        <v>0</v>
      </c>
      <c r="AE35" s="146">
        <f t="shared" si="3"/>
        <v>0</v>
      </c>
      <c r="AG35" s="145">
        <f>+[1]Totals!DO75</f>
        <v>25100</v>
      </c>
      <c r="AH35" s="85">
        <f>+[1]Totals!DU75</f>
        <v>100000</v>
      </c>
      <c r="AI35" s="85">
        <f>+[1]Totals!EA75</f>
        <v>0</v>
      </c>
      <c r="AJ35" s="146">
        <f t="shared" si="4"/>
        <v>125100</v>
      </c>
    </row>
    <row r="36" spans="1:36" x14ac:dyDescent="0.25">
      <c r="A36" s="1" t="s">
        <v>63</v>
      </c>
      <c r="B36" s="1"/>
      <c r="C36" s="145">
        <v>13087597</v>
      </c>
      <c r="D36" s="85">
        <v>7392</v>
      </c>
      <c r="E36" s="85">
        <v>0</v>
      </c>
      <c r="F36" s="146">
        <v>13094989</v>
      </c>
      <c r="H36" s="145">
        <v>3937358</v>
      </c>
      <c r="I36" s="85">
        <v>5000</v>
      </c>
      <c r="J36" s="85">
        <v>0</v>
      </c>
      <c r="K36" s="146">
        <v>3942358</v>
      </c>
      <c r="M36" s="145">
        <f>+[1]Totals!V76</f>
        <v>5645530</v>
      </c>
      <c r="N36" s="85">
        <f>+[1]Totals!AB76</f>
        <v>2109600</v>
      </c>
      <c r="O36" s="85">
        <f>+[1]Totals!AH76</f>
        <v>2316600</v>
      </c>
      <c r="P36" s="146">
        <f t="shared" si="0"/>
        <v>10071730</v>
      </c>
      <c r="R36" s="145">
        <f>+[1]Totals!AT76</f>
        <v>2525780</v>
      </c>
      <c r="S36" s="85">
        <f>+[1]Totals!AZ76</f>
        <v>2565500</v>
      </c>
      <c r="T36" s="85">
        <f>+[1]Totals!BF76</f>
        <v>756000</v>
      </c>
      <c r="U36" s="146">
        <f t="shared" si="1"/>
        <v>5847280</v>
      </c>
      <c r="W36" s="145">
        <f>+[1]Totals!BS76</f>
        <v>4547331</v>
      </c>
      <c r="X36" s="85">
        <f>+[1]Totals!BY76</f>
        <v>4026750</v>
      </c>
      <c r="Y36" s="85">
        <f>+[1]Totals!CE76</f>
        <v>3334450</v>
      </c>
      <c r="Z36" s="146">
        <f t="shared" si="2"/>
        <v>11908531</v>
      </c>
      <c r="AB36" s="145">
        <f>+[1]Totals!CQ76</f>
        <v>5447216</v>
      </c>
      <c r="AC36" s="85">
        <f>+[1]Totals!CW76</f>
        <v>172800</v>
      </c>
      <c r="AD36" s="85">
        <f>+[1]Totals!DC76</f>
        <v>1961849</v>
      </c>
      <c r="AE36" s="146">
        <f t="shared" si="3"/>
        <v>7581865</v>
      </c>
      <c r="AG36" s="145">
        <f>+[1]Totals!DO76</f>
        <v>19500</v>
      </c>
      <c r="AH36" s="85">
        <f>+[1]Totals!DU76</f>
        <v>0</v>
      </c>
      <c r="AI36" s="85">
        <f>+[1]Totals!EA76</f>
        <v>0</v>
      </c>
      <c r="AJ36" s="146">
        <f t="shared" si="4"/>
        <v>19500</v>
      </c>
    </row>
    <row r="37" spans="1:36" x14ac:dyDescent="0.25">
      <c r="A37" s="1" t="s">
        <v>64</v>
      </c>
      <c r="B37" s="1"/>
      <c r="C37" s="145">
        <v>50278533</v>
      </c>
      <c r="D37" s="85">
        <v>1811400</v>
      </c>
      <c r="E37" s="85">
        <v>0</v>
      </c>
      <c r="F37" s="146">
        <v>52089933</v>
      </c>
      <c r="H37" s="145">
        <v>4449900</v>
      </c>
      <c r="I37" s="85">
        <v>11717441</v>
      </c>
      <c r="J37" s="85">
        <v>5567000</v>
      </c>
      <c r="K37" s="146">
        <v>21734341</v>
      </c>
      <c r="M37" s="145">
        <f>+[1]Totals!V77</f>
        <v>1433000</v>
      </c>
      <c r="N37" s="85">
        <f>+[1]Totals!AB77</f>
        <v>33048807</v>
      </c>
      <c r="O37" s="85">
        <f>+[1]Totals!AH77</f>
        <v>2833598</v>
      </c>
      <c r="P37" s="146">
        <f t="shared" si="0"/>
        <v>37315405</v>
      </c>
      <c r="R37" s="145">
        <f>+[1]Totals!AT77</f>
        <v>2636080</v>
      </c>
      <c r="S37" s="85">
        <f>+[1]Totals!AZ77</f>
        <v>25660414</v>
      </c>
      <c r="T37" s="85">
        <f>+[1]Totals!BF77</f>
        <v>126024</v>
      </c>
      <c r="U37" s="146">
        <f t="shared" si="1"/>
        <v>28422518</v>
      </c>
      <c r="W37" s="145">
        <f>+[1]Totals!BS77</f>
        <v>4197815</v>
      </c>
      <c r="X37" s="85">
        <f>+[1]Totals!BY77</f>
        <v>11929066</v>
      </c>
      <c r="Y37" s="85">
        <f>+[1]Totals!CE77</f>
        <v>5965243</v>
      </c>
      <c r="Z37" s="146">
        <f t="shared" si="2"/>
        <v>22092124</v>
      </c>
      <c r="AB37" s="145">
        <f>+[1]Totals!CQ77</f>
        <v>74500</v>
      </c>
      <c r="AC37" s="85">
        <f>+[1]Totals!CW77</f>
        <v>5436438</v>
      </c>
      <c r="AD37" s="85">
        <f>+[1]Totals!DC77</f>
        <v>18020817</v>
      </c>
      <c r="AE37" s="146">
        <f t="shared" si="3"/>
        <v>23531755</v>
      </c>
      <c r="AG37" s="145">
        <f>+[1]Totals!DO77</f>
        <v>48750</v>
      </c>
      <c r="AH37" s="85">
        <f>+[1]Totals!DU77</f>
        <v>314588</v>
      </c>
      <c r="AI37" s="85">
        <f>+[1]Totals!EA77</f>
        <v>24037449</v>
      </c>
      <c r="AJ37" s="146">
        <f t="shared" si="4"/>
        <v>24400787</v>
      </c>
    </row>
    <row r="38" spans="1:36" x14ac:dyDescent="0.25">
      <c r="A38" s="1" t="s">
        <v>65</v>
      </c>
      <c r="B38" s="1"/>
      <c r="C38" s="145">
        <v>3850772</v>
      </c>
      <c r="D38" s="85">
        <v>1527328</v>
      </c>
      <c r="E38" s="85">
        <v>1200000</v>
      </c>
      <c r="F38" s="146">
        <v>6578100</v>
      </c>
      <c r="H38" s="145">
        <v>1530371</v>
      </c>
      <c r="I38" s="85">
        <v>0</v>
      </c>
      <c r="J38" s="85">
        <v>0</v>
      </c>
      <c r="K38" s="146">
        <v>1530371</v>
      </c>
      <c r="M38" s="145">
        <f>+[1]Totals!V78</f>
        <v>1227264</v>
      </c>
      <c r="N38" s="85">
        <f>+[1]Totals!AB78</f>
        <v>0</v>
      </c>
      <c r="O38" s="85">
        <f>+[1]Totals!AH78</f>
        <v>0</v>
      </c>
      <c r="P38" s="146">
        <f t="shared" si="0"/>
        <v>1227264</v>
      </c>
      <c r="R38" s="145">
        <f>+[1]Totals!AT78</f>
        <v>1300000</v>
      </c>
      <c r="S38" s="85">
        <f>+[1]Totals!AZ78</f>
        <v>3508475</v>
      </c>
      <c r="T38" s="85">
        <f>+[1]Totals!BF78</f>
        <v>0</v>
      </c>
      <c r="U38" s="146">
        <f t="shared" si="1"/>
        <v>4808475</v>
      </c>
      <c r="W38" s="145">
        <f>+[1]Totals!BS78</f>
        <v>150000</v>
      </c>
      <c r="X38" s="85">
        <f>+[1]Totals!BY78</f>
        <v>1571700</v>
      </c>
      <c r="Y38" s="85">
        <f>+[1]Totals!CE78</f>
        <v>0</v>
      </c>
      <c r="Z38" s="146">
        <f t="shared" si="2"/>
        <v>1721700</v>
      </c>
      <c r="AB38" s="145">
        <f>+[1]Totals!CQ78</f>
        <v>0</v>
      </c>
      <c r="AC38" s="85">
        <f>+[1]Totals!CW78</f>
        <v>0</v>
      </c>
      <c r="AD38" s="85">
        <f>+[1]Totals!DC78</f>
        <v>0</v>
      </c>
      <c r="AE38" s="146">
        <f t="shared" si="3"/>
        <v>0</v>
      </c>
      <c r="AG38" s="145">
        <f>+[1]Totals!DO78</f>
        <v>0</v>
      </c>
      <c r="AH38" s="85">
        <f>+[1]Totals!DU78</f>
        <v>0</v>
      </c>
      <c r="AI38" s="85">
        <f>+[1]Totals!EA78</f>
        <v>0</v>
      </c>
      <c r="AJ38" s="146">
        <f t="shared" si="4"/>
        <v>0</v>
      </c>
    </row>
    <row r="39" spans="1:36" x14ac:dyDescent="0.25">
      <c r="A39" s="1" t="s">
        <v>66</v>
      </c>
      <c r="B39" s="1"/>
      <c r="C39" s="145">
        <v>11205602</v>
      </c>
      <c r="D39" s="85">
        <v>13200</v>
      </c>
      <c r="E39" s="85">
        <v>0</v>
      </c>
      <c r="F39" s="146">
        <v>11218802</v>
      </c>
      <c r="H39" s="145">
        <v>1525000</v>
      </c>
      <c r="I39" s="85">
        <v>0</v>
      </c>
      <c r="J39" s="85">
        <v>0</v>
      </c>
      <c r="K39" s="146">
        <v>1525000</v>
      </c>
      <c r="M39" s="145">
        <f>+[1]Totals!V79</f>
        <v>6645200</v>
      </c>
      <c r="N39" s="85">
        <f>+[1]Totals!AB79</f>
        <v>0</v>
      </c>
      <c r="O39" s="85">
        <f>+[1]Totals!AH79</f>
        <v>0</v>
      </c>
      <c r="P39" s="146">
        <f t="shared" si="0"/>
        <v>6645200</v>
      </c>
      <c r="R39" s="145">
        <f>+[1]Totals!AT79</f>
        <v>567000</v>
      </c>
      <c r="S39" s="85">
        <f>+[1]Totals!AZ79</f>
        <v>1532845</v>
      </c>
      <c r="T39" s="85">
        <f>+[1]Totals!BF79</f>
        <v>300000</v>
      </c>
      <c r="U39" s="146">
        <f t="shared" si="1"/>
        <v>2399845</v>
      </c>
      <c r="W39" s="145">
        <f>+[1]Totals!BS79</f>
        <v>30000</v>
      </c>
      <c r="X39" s="85">
        <f>+[1]Totals!BY79</f>
        <v>0</v>
      </c>
      <c r="Y39" s="85">
        <f>+[1]Totals!CE79</f>
        <v>1732986</v>
      </c>
      <c r="Z39" s="146">
        <f t="shared" si="2"/>
        <v>1762986</v>
      </c>
      <c r="AB39" s="145">
        <f>+[1]Totals!CQ79</f>
        <v>32000</v>
      </c>
      <c r="AC39" s="85">
        <f>+[1]Totals!CW79</f>
        <v>0</v>
      </c>
      <c r="AD39" s="85">
        <f>+[1]Totals!DC79</f>
        <v>4570306</v>
      </c>
      <c r="AE39" s="146">
        <f t="shared" si="3"/>
        <v>4602306</v>
      </c>
      <c r="AG39" s="145">
        <f>+[1]Totals!DO79</f>
        <v>53500</v>
      </c>
      <c r="AH39" s="85">
        <f>+[1]Totals!DU79</f>
        <v>0</v>
      </c>
      <c r="AI39" s="85">
        <f>+[1]Totals!EA79</f>
        <v>150000</v>
      </c>
      <c r="AJ39" s="146">
        <f t="shared" si="4"/>
        <v>203500</v>
      </c>
    </row>
    <row r="40" spans="1:36" x14ac:dyDescent="0.25">
      <c r="A40" s="1" t="s">
        <v>67</v>
      </c>
      <c r="B40" s="1"/>
      <c r="C40" s="145">
        <v>676120</v>
      </c>
      <c r="D40" s="85">
        <v>4410393</v>
      </c>
      <c r="E40" s="85">
        <v>0</v>
      </c>
      <c r="F40" s="146">
        <v>5086513</v>
      </c>
      <c r="H40" s="145">
        <v>20000</v>
      </c>
      <c r="I40" s="85">
        <v>491025</v>
      </c>
      <c r="J40" s="85">
        <v>0</v>
      </c>
      <c r="K40" s="146">
        <v>511025</v>
      </c>
      <c r="M40" s="145">
        <f>+[1]Totals!V80</f>
        <v>20000</v>
      </c>
      <c r="N40" s="85">
        <f>+[1]Totals!AB80</f>
        <v>660631</v>
      </c>
      <c r="O40" s="85">
        <f>+[1]Totals!AH80</f>
        <v>0</v>
      </c>
      <c r="P40" s="146">
        <f t="shared" si="0"/>
        <v>680631</v>
      </c>
      <c r="R40" s="145">
        <f>+[1]Totals!AT80</f>
        <v>20000</v>
      </c>
      <c r="S40" s="85">
        <f>+[1]Totals!AZ80</f>
        <v>669500</v>
      </c>
      <c r="T40" s="85">
        <f>+[1]Totals!BF80</f>
        <v>0</v>
      </c>
      <c r="U40" s="146">
        <f t="shared" si="1"/>
        <v>689500</v>
      </c>
      <c r="W40" s="145">
        <f>+[1]Totals!BS80</f>
        <v>20000</v>
      </c>
      <c r="X40" s="85">
        <f>+[1]Totals!BY80</f>
        <v>4426531</v>
      </c>
      <c r="Y40" s="85">
        <f>+[1]Totals!CE80</f>
        <v>2405696</v>
      </c>
      <c r="Z40" s="146">
        <f t="shared" si="2"/>
        <v>6852227</v>
      </c>
      <c r="AB40" s="145">
        <f>+[1]Totals!CQ80</f>
        <v>0</v>
      </c>
      <c r="AC40" s="85">
        <f>+[1]Totals!CW80</f>
        <v>0</v>
      </c>
      <c r="AD40" s="85">
        <f>+[1]Totals!DC80</f>
        <v>257000</v>
      </c>
      <c r="AE40" s="146">
        <f t="shared" si="3"/>
        <v>257000</v>
      </c>
      <c r="AG40" s="145">
        <f>+[1]Totals!DO80</f>
        <v>0</v>
      </c>
      <c r="AH40" s="85">
        <f>+[1]Totals!DU80</f>
        <v>0</v>
      </c>
      <c r="AI40" s="85">
        <f>+[1]Totals!EA80</f>
        <v>0</v>
      </c>
      <c r="AJ40" s="146">
        <f t="shared" si="4"/>
        <v>0</v>
      </c>
    </row>
    <row r="41" spans="1:36" x14ac:dyDescent="0.25">
      <c r="A41" s="1" t="s">
        <v>68</v>
      </c>
      <c r="B41" s="1"/>
      <c r="C41" s="145">
        <v>2642960</v>
      </c>
      <c r="D41" s="85">
        <v>0</v>
      </c>
      <c r="E41" s="85">
        <v>0</v>
      </c>
      <c r="F41" s="146">
        <v>2642960</v>
      </c>
      <c r="H41" s="145">
        <v>28006</v>
      </c>
      <c r="I41" s="85">
        <v>0</v>
      </c>
      <c r="J41" s="85">
        <v>0</v>
      </c>
      <c r="K41" s="146">
        <v>28006</v>
      </c>
      <c r="M41" s="145">
        <f>+[1]Totals!V81</f>
        <v>2921039</v>
      </c>
      <c r="N41" s="85">
        <f>+[1]Totals!AB81</f>
        <v>0</v>
      </c>
      <c r="O41" s="85">
        <f>+[1]Totals!AH81</f>
        <v>0</v>
      </c>
      <c r="P41" s="146">
        <f t="shared" si="0"/>
        <v>2921039</v>
      </c>
      <c r="R41" s="145">
        <f>+[1]Totals!AT81</f>
        <v>319451</v>
      </c>
      <c r="S41" s="85">
        <f>+[1]Totals!AZ81</f>
        <v>0</v>
      </c>
      <c r="T41" s="85">
        <f>+[1]Totals!BF81</f>
        <v>0</v>
      </c>
      <c r="U41" s="146">
        <f t="shared" si="1"/>
        <v>319451</v>
      </c>
      <c r="W41" s="145">
        <f>+[1]Totals!BS81</f>
        <v>973389</v>
      </c>
      <c r="X41" s="85">
        <f>+[1]Totals!BY81</f>
        <v>48730</v>
      </c>
      <c r="Y41" s="85">
        <f>+[1]Totals!CE81</f>
        <v>0</v>
      </c>
      <c r="Z41" s="146">
        <f t="shared" si="2"/>
        <v>1022119</v>
      </c>
      <c r="AB41" s="145">
        <f>+[1]Totals!CQ81</f>
        <v>3153082</v>
      </c>
      <c r="AC41" s="85">
        <f>+[1]Totals!CW81</f>
        <v>4400</v>
      </c>
      <c r="AD41" s="85">
        <f>+[1]Totals!DC81</f>
        <v>359960</v>
      </c>
      <c r="AE41" s="146">
        <f t="shared" si="3"/>
        <v>3517442</v>
      </c>
      <c r="AG41" s="145">
        <f>+[1]Totals!DO81</f>
        <v>46650</v>
      </c>
      <c r="AH41" s="85">
        <f>+[1]Totals!DU81</f>
        <v>0</v>
      </c>
      <c r="AI41" s="85">
        <f>+[1]Totals!EA81</f>
        <v>0</v>
      </c>
      <c r="AJ41" s="146">
        <f t="shared" si="4"/>
        <v>46650</v>
      </c>
    </row>
    <row r="42" spans="1:36" x14ac:dyDescent="0.25">
      <c r="A42" s="1" t="s">
        <v>69</v>
      </c>
      <c r="B42" s="1"/>
      <c r="C42" s="145">
        <v>1079</v>
      </c>
      <c r="D42" s="85">
        <v>0</v>
      </c>
      <c r="E42" s="85">
        <v>0</v>
      </c>
      <c r="F42" s="146">
        <v>1079</v>
      </c>
      <c r="H42" s="145">
        <v>0</v>
      </c>
      <c r="I42" s="85">
        <v>0</v>
      </c>
      <c r="J42" s="85">
        <v>0</v>
      </c>
      <c r="K42" s="146">
        <v>0</v>
      </c>
      <c r="M42" s="145">
        <f>+[1]Totals!V82</f>
        <v>0</v>
      </c>
      <c r="N42" s="85">
        <f>+[1]Totals!AB82</f>
        <v>0</v>
      </c>
      <c r="O42" s="85">
        <f>+[1]Totals!AH82</f>
        <v>0</v>
      </c>
      <c r="P42" s="146">
        <f t="shared" si="0"/>
        <v>0</v>
      </c>
      <c r="R42" s="145">
        <f>+[1]Totals!AT82</f>
        <v>0</v>
      </c>
      <c r="S42" s="85">
        <f>+[1]Totals!AZ82</f>
        <v>0</v>
      </c>
      <c r="T42" s="85">
        <f>+[1]Totals!BF82</f>
        <v>0</v>
      </c>
      <c r="U42" s="146">
        <f t="shared" si="1"/>
        <v>0</v>
      </c>
      <c r="W42" s="145">
        <f>+[1]Totals!BS82</f>
        <v>0</v>
      </c>
      <c r="X42" s="85">
        <f>+[1]Totals!BY82</f>
        <v>0</v>
      </c>
      <c r="Y42" s="85">
        <f>+[1]Totals!CE82</f>
        <v>0</v>
      </c>
      <c r="Z42" s="146">
        <f t="shared" si="2"/>
        <v>0</v>
      </c>
      <c r="AB42" s="145">
        <f>+[1]Totals!CQ82</f>
        <v>0</v>
      </c>
      <c r="AC42" s="85">
        <f>+[1]Totals!CW82</f>
        <v>0</v>
      </c>
      <c r="AD42" s="85">
        <f>+[1]Totals!DC82</f>
        <v>0</v>
      </c>
      <c r="AE42" s="146">
        <f t="shared" si="3"/>
        <v>0</v>
      </c>
      <c r="AG42" s="145">
        <f>+[1]Totals!DO82</f>
        <v>0</v>
      </c>
      <c r="AH42" s="85">
        <f>+[1]Totals!DU82</f>
        <v>0</v>
      </c>
      <c r="AI42" s="85">
        <f>+[1]Totals!EA82</f>
        <v>0</v>
      </c>
      <c r="AJ42" s="146">
        <f t="shared" si="4"/>
        <v>0</v>
      </c>
    </row>
    <row r="43" spans="1:36" x14ac:dyDescent="0.25">
      <c r="A43" s="1" t="s">
        <v>98</v>
      </c>
      <c r="B43" s="1"/>
      <c r="C43" s="145">
        <v>15881</v>
      </c>
      <c r="D43" s="85">
        <v>0</v>
      </c>
      <c r="E43" s="85">
        <v>0</v>
      </c>
      <c r="F43" s="146">
        <v>15881</v>
      </c>
      <c r="H43" s="145">
        <v>4450</v>
      </c>
      <c r="I43" s="85">
        <v>0</v>
      </c>
      <c r="J43" s="85">
        <v>0</v>
      </c>
      <c r="K43" s="146">
        <v>4450</v>
      </c>
      <c r="M43" s="145">
        <f>+[1]Totals!V83</f>
        <v>10999</v>
      </c>
      <c r="N43" s="85">
        <f>+[1]Totals!AB83</f>
        <v>137300</v>
      </c>
      <c r="O43" s="85">
        <f>+[1]Totals!AH83</f>
        <v>0</v>
      </c>
      <c r="P43" s="146">
        <f t="shared" si="0"/>
        <v>148299</v>
      </c>
      <c r="R43" s="145">
        <f>+[1]Totals!AT83</f>
        <v>0</v>
      </c>
      <c r="S43" s="85">
        <f>+[1]Totals!AZ83</f>
        <v>0</v>
      </c>
      <c r="T43" s="85">
        <f>+[1]Totals!BF83</f>
        <v>0</v>
      </c>
      <c r="U43" s="146">
        <f t="shared" si="1"/>
        <v>0</v>
      </c>
      <c r="W43" s="145">
        <f>+[1]Totals!BS83</f>
        <v>12850</v>
      </c>
      <c r="X43" s="85">
        <f>+[1]Totals!BY83</f>
        <v>0</v>
      </c>
      <c r="Y43" s="85">
        <f>+[1]Totals!CE83</f>
        <v>0</v>
      </c>
      <c r="Z43" s="146">
        <f t="shared" si="2"/>
        <v>12850</v>
      </c>
      <c r="AB43" s="145">
        <f>+[1]Totals!CQ83</f>
        <v>0</v>
      </c>
      <c r="AC43" s="85">
        <f>+[1]Totals!CW83</f>
        <v>0</v>
      </c>
      <c r="AD43" s="85">
        <f>+[1]Totals!DC83</f>
        <v>155950</v>
      </c>
      <c r="AE43" s="146">
        <f t="shared" si="3"/>
        <v>155950</v>
      </c>
      <c r="AG43" s="145">
        <f>+[1]Totals!DO83</f>
        <v>0</v>
      </c>
      <c r="AH43" s="85">
        <f>+[1]Totals!DU83</f>
        <v>0</v>
      </c>
      <c r="AI43" s="85">
        <f>+[1]Totals!EA83</f>
        <v>12100</v>
      </c>
      <c r="AJ43" s="146">
        <f t="shared" si="4"/>
        <v>12100</v>
      </c>
    </row>
    <row r="44" spans="1:36" x14ac:dyDescent="0.25">
      <c r="A44" t="s">
        <v>71</v>
      </c>
      <c r="C44" s="145">
        <v>13894627</v>
      </c>
      <c r="D44" s="85">
        <v>30500</v>
      </c>
      <c r="E44" s="85">
        <v>0</v>
      </c>
      <c r="F44" s="146">
        <v>13925127</v>
      </c>
      <c r="H44" s="145">
        <v>5879670</v>
      </c>
      <c r="I44" s="85">
        <v>15700</v>
      </c>
      <c r="J44" s="85">
        <v>0</v>
      </c>
      <c r="K44" s="146">
        <v>5895370</v>
      </c>
      <c r="M44" s="145">
        <f>+[1]Totals!V84</f>
        <v>1014050</v>
      </c>
      <c r="N44" s="85">
        <f>+[1]Totals!AB84</f>
        <v>0</v>
      </c>
      <c r="O44" s="85">
        <f>+[1]Totals!AH84</f>
        <v>0</v>
      </c>
      <c r="P44" s="146">
        <f t="shared" si="0"/>
        <v>1014050</v>
      </c>
      <c r="R44" s="145">
        <f>+[1]Totals!AT84</f>
        <v>18618859</v>
      </c>
      <c r="S44" s="85">
        <f>+[1]Totals!AZ84</f>
        <v>280000</v>
      </c>
      <c r="T44" s="85">
        <f>+[1]Totals!BF84</f>
        <v>0</v>
      </c>
      <c r="U44" s="146">
        <f t="shared" si="1"/>
        <v>18898859</v>
      </c>
      <c r="W44" s="145">
        <f>+[1]Totals!BS84</f>
        <v>286000</v>
      </c>
      <c r="X44" s="85">
        <f>+[1]Totals!BY84</f>
        <v>37750</v>
      </c>
      <c r="Y44" s="85">
        <f>+[1]Totals!CE84</f>
        <v>0</v>
      </c>
      <c r="Z44" s="146">
        <f t="shared" si="2"/>
        <v>323750</v>
      </c>
      <c r="AB44" s="145">
        <f>+[1]Totals!CQ84</f>
        <v>1737010</v>
      </c>
      <c r="AC44" s="85">
        <f>+[1]Totals!CW84</f>
        <v>59950</v>
      </c>
      <c r="AD44" s="85">
        <f>+[1]Totals!DC84</f>
        <v>0</v>
      </c>
      <c r="AE44" s="146">
        <f t="shared" si="3"/>
        <v>1796960</v>
      </c>
      <c r="AG44" s="145">
        <f>+[1]Totals!DO84</f>
        <v>12139823</v>
      </c>
      <c r="AH44" s="85">
        <f>+[1]Totals!DU84</f>
        <v>148850</v>
      </c>
      <c r="AI44" s="85">
        <f>+[1]Totals!EA84</f>
        <v>2724313</v>
      </c>
      <c r="AJ44" s="146">
        <f t="shared" si="4"/>
        <v>15012986</v>
      </c>
    </row>
    <row r="45" spans="1:36" x14ac:dyDescent="0.25">
      <c r="A45" t="s">
        <v>72</v>
      </c>
      <c r="C45" s="145">
        <v>5311607</v>
      </c>
      <c r="D45" s="85">
        <v>15000</v>
      </c>
      <c r="E45" s="85">
        <v>0</v>
      </c>
      <c r="F45" s="146">
        <v>5326607</v>
      </c>
      <c r="H45" s="145">
        <v>2477851</v>
      </c>
      <c r="I45" s="85">
        <v>203104</v>
      </c>
      <c r="J45" s="85">
        <v>0</v>
      </c>
      <c r="K45" s="146">
        <v>2680955</v>
      </c>
      <c r="M45" s="145">
        <f>+[1]Totals!V85</f>
        <v>2328517</v>
      </c>
      <c r="N45" s="85">
        <f>+[1]Totals!AB85</f>
        <v>288300</v>
      </c>
      <c r="O45" s="85">
        <f>+[1]Totals!AH85</f>
        <v>0</v>
      </c>
      <c r="P45" s="146">
        <f t="shared" si="0"/>
        <v>2616817</v>
      </c>
      <c r="R45" s="145">
        <f>+[1]Totals!AT85</f>
        <v>4735329</v>
      </c>
      <c r="S45" s="85">
        <f>+[1]Totals!AZ85</f>
        <v>1133421</v>
      </c>
      <c r="T45" s="85">
        <f>+[1]Totals!BF85</f>
        <v>0</v>
      </c>
      <c r="U45" s="146">
        <f t="shared" si="1"/>
        <v>5868750</v>
      </c>
      <c r="W45" s="145">
        <f>+[1]Totals!BS85</f>
        <v>180250</v>
      </c>
      <c r="X45" s="85">
        <f>+[1]Totals!BY85</f>
        <v>0</v>
      </c>
      <c r="Y45" s="85">
        <f>+[1]Totals!CE85</f>
        <v>43500</v>
      </c>
      <c r="Z45" s="146">
        <f t="shared" si="2"/>
        <v>223750</v>
      </c>
      <c r="AB45" s="145">
        <f>+[1]Totals!CQ85</f>
        <v>80550</v>
      </c>
      <c r="AC45" s="85">
        <f>+[1]Totals!CW85</f>
        <v>65000</v>
      </c>
      <c r="AD45" s="85">
        <f>+[1]Totals!DC85</f>
        <v>0</v>
      </c>
      <c r="AE45" s="146">
        <f t="shared" si="3"/>
        <v>145550</v>
      </c>
      <c r="AG45" s="145">
        <f>+[1]Totals!DO85</f>
        <v>98350</v>
      </c>
      <c r="AH45" s="85">
        <f>+[1]Totals!DU85</f>
        <v>0</v>
      </c>
      <c r="AI45" s="85">
        <f>+[1]Totals!EA85</f>
        <v>0</v>
      </c>
      <c r="AJ45" s="146">
        <f t="shared" si="4"/>
        <v>98350</v>
      </c>
    </row>
    <row r="46" spans="1:36" x14ac:dyDescent="0.25">
      <c r="A46" s="1" t="s">
        <v>73</v>
      </c>
      <c r="B46" s="1"/>
      <c r="C46" s="145">
        <v>0</v>
      </c>
      <c r="D46" s="85">
        <v>0</v>
      </c>
      <c r="E46" s="85">
        <v>0</v>
      </c>
      <c r="F46" s="146">
        <v>0</v>
      </c>
      <c r="H46" s="145">
        <v>0</v>
      </c>
      <c r="I46" s="85">
        <v>0</v>
      </c>
      <c r="J46" s="85">
        <v>0</v>
      </c>
      <c r="K46" s="146">
        <v>0</v>
      </c>
      <c r="M46" s="145">
        <f>+[1]Totals!V86</f>
        <v>10000</v>
      </c>
      <c r="N46" s="85">
        <f>+[1]Totals!AB86</f>
        <v>0</v>
      </c>
      <c r="O46" s="85">
        <f>+[1]Totals!AH86</f>
        <v>0</v>
      </c>
      <c r="P46" s="146">
        <f t="shared" si="0"/>
        <v>10000</v>
      </c>
      <c r="R46" s="145">
        <f>+[1]Totals!AT86</f>
        <v>10000</v>
      </c>
      <c r="S46" s="85">
        <f>+[1]Totals!AZ86</f>
        <v>0</v>
      </c>
      <c r="T46" s="85">
        <f>+[1]Totals!BF86</f>
        <v>0</v>
      </c>
      <c r="U46" s="146">
        <f t="shared" si="1"/>
        <v>10000</v>
      </c>
      <c r="W46" s="145">
        <f>+[1]Totals!BS86</f>
        <v>0</v>
      </c>
      <c r="X46" s="85">
        <f>+[1]Totals!BY86</f>
        <v>0</v>
      </c>
      <c r="Y46" s="85">
        <f>+[1]Totals!CE86</f>
        <v>0</v>
      </c>
      <c r="Z46" s="146">
        <f t="shared" si="2"/>
        <v>0</v>
      </c>
      <c r="AB46" s="145">
        <f>+[1]Totals!CQ86</f>
        <v>0</v>
      </c>
      <c r="AC46" s="85">
        <f>+[1]Totals!CW86</f>
        <v>0</v>
      </c>
      <c r="AD46" s="85">
        <f>+[1]Totals!DC86</f>
        <v>0</v>
      </c>
      <c r="AE46" s="146">
        <f t="shared" si="3"/>
        <v>0</v>
      </c>
      <c r="AG46" s="145">
        <f>+[1]Totals!DO86</f>
        <v>0</v>
      </c>
      <c r="AH46" s="85">
        <f>+[1]Totals!DU86</f>
        <v>0</v>
      </c>
      <c r="AI46" s="85">
        <f>+[1]Totals!EA86</f>
        <v>0</v>
      </c>
      <c r="AJ46" s="146">
        <f t="shared" si="4"/>
        <v>0</v>
      </c>
    </row>
    <row r="47" spans="1:36" x14ac:dyDescent="0.25">
      <c r="A47" s="1" t="s">
        <v>74</v>
      </c>
      <c r="B47" s="1"/>
      <c r="C47" s="145">
        <v>10616448</v>
      </c>
      <c r="D47" s="85">
        <v>1436359</v>
      </c>
      <c r="E47" s="85">
        <v>0</v>
      </c>
      <c r="F47" s="146">
        <v>12052807</v>
      </c>
      <c r="H47" s="145">
        <v>11066399</v>
      </c>
      <c r="I47" s="85">
        <v>2064677</v>
      </c>
      <c r="J47" s="85">
        <v>0</v>
      </c>
      <c r="K47" s="146">
        <v>13131076</v>
      </c>
      <c r="M47" s="145">
        <f>+[1]Totals!V87</f>
        <v>9789652</v>
      </c>
      <c r="N47" s="85">
        <f>+[1]Totals!AB87</f>
        <v>2065937</v>
      </c>
      <c r="O47" s="85">
        <f>+[1]Totals!AH87</f>
        <v>0</v>
      </c>
      <c r="P47" s="146">
        <f t="shared" si="0"/>
        <v>11855589</v>
      </c>
      <c r="R47" s="145">
        <f>+[1]Totals!AT87</f>
        <v>3234616</v>
      </c>
      <c r="S47" s="85">
        <f>+[1]Totals!AZ87</f>
        <v>7512157</v>
      </c>
      <c r="T47" s="85">
        <f>+[1]Totals!BF87</f>
        <v>0</v>
      </c>
      <c r="U47" s="146">
        <f t="shared" si="1"/>
        <v>10746773</v>
      </c>
      <c r="W47" s="145">
        <f>+[1]Totals!BS87</f>
        <v>3087925</v>
      </c>
      <c r="X47" s="85">
        <f>+[1]Totals!BY87</f>
        <v>15685141</v>
      </c>
      <c r="Y47" s="85">
        <f>+[1]Totals!CE87</f>
        <v>0</v>
      </c>
      <c r="Z47" s="146">
        <f t="shared" si="2"/>
        <v>18773066</v>
      </c>
      <c r="AB47" s="145">
        <f>+[1]Totals!CQ87</f>
        <v>542807</v>
      </c>
      <c r="AC47" s="85">
        <f>+[1]Totals!CW87</f>
        <v>7689977</v>
      </c>
      <c r="AD47" s="85">
        <f>+[1]Totals!DC87</f>
        <v>40000</v>
      </c>
      <c r="AE47" s="146">
        <f t="shared" si="3"/>
        <v>8272784</v>
      </c>
      <c r="AG47" s="145">
        <f>+[1]Totals!DO87</f>
        <v>0</v>
      </c>
      <c r="AH47" s="85">
        <f>+[1]Totals!DU87</f>
        <v>5718505</v>
      </c>
      <c r="AI47" s="85">
        <f>+[1]Totals!EA87</f>
        <v>2529587</v>
      </c>
      <c r="AJ47" s="146">
        <f t="shared" si="4"/>
        <v>8248092</v>
      </c>
    </row>
    <row r="48" spans="1:36" x14ac:dyDescent="0.25">
      <c r="A48" s="1" t="s">
        <v>75</v>
      </c>
      <c r="B48" s="1"/>
      <c r="C48" s="145">
        <v>1255234</v>
      </c>
      <c r="D48" s="85">
        <v>0</v>
      </c>
      <c r="E48" s="85">
        <v>0</v>
      </c>
      <c r="F48" s="146">
        <v>1255234</v>
      </c>
      <c r="H48" s="145">
        <v>3617995</v>
      </c>
      <c r="I48" s="85">
        <v>2004715</v>
      </c>
      <c r="J48" s="85">
        <v>0</v>
      </c>
      <c r="K48" s="146">
        <v>5622710</v>
      </c>
      <c r="M48" s="145">
        <f>+[1]Totals!V88</f>
        <v>63200</v>
      </c>
      <c r="N48" s="85">
        <f>+[1]Totals!AB88</f>
        <v>380650</v>
      </c>
      <c r="O48" s="85">
        <f>+[1]Totals!AH88</f>
        <v>0</v>
      </c>
      <c r="P48" s="146">
        <f t="shared" si="0"/>
        <v>443850</v>
      </c>
      <c r="R48" s="145">
        <f>+[1]Totals!AT88</f>
        <v>163250</v>
      </c>
      <c r="S48" s="85">
        <f>+[1]Totals!AZ88</f>
        <v>6552950</v>
      </c>
      <c r="T48" s="85">
        <f>+[1]Totals!BF88</f>
        <v>0</v>
      </c>
      <c r="U48" s="146">
        <f t="shared" si="1"/>
        <v>6716200</v>
      </c>
      <c r="W48" s="145">
        <f>+[1]Totals!BS88</f>
        <v>0</v>
      </c>
      <c r="X48" s="85">
        <f>+[1]Totals!BY88</f>
        <v>745200</v>
      </c>
      <c r="Y48" s="85">
        <f>+[1]Totals!CE88</f>
        <v>0</v>
      </c>
      <c r="Z48" s="146">
        <f t="shared" si="2"/>
        <v>745200</v>
      </c>
      <c r="AB48" s="145">
        <f>+[1]Totals!CQ88</f>
        <v>0</v>
      </c>
      <c r="AC48" s="85">
        <f>+[1]Totals!CW88</f>
        <v>0</v>
      </c>
      <c r="AD48" s="85">
        <f>+[1]Totals!DC88</f>
        <v>262550</v>
      </c>
      <c r="AE48" s="146">
        <f t="shared" si="3"/>
        <v>262550</v>
      </c>
      <c r="AG48" s="145">
        <f>+[1]Totals!DO88</f>
        <v>0</v>
      </c>
      <c r="AH48" s="85">
        <f>+[1]Totals!DU88</f>
        <v>0</v>
      </c>
      <c r="AI48" s="85">
        <f>+[1]Totals!EA88</f>
        <v>108900</v>
      </c>
      <c r="AJ48" s="146">
        <f t="shared" si="4"/>
        <v>108900</v>
      </c>
    </row>
    <row r="49" spans="1:36" x14ac:dyDescent="0.25">
      <c r="A49" s="1" t="s">
        <v>76</v>
      </c>
      <c r="B49" s="1"/>
      <c r="C49" s="145">
        <v>12571395</v>
      </c>
      <c r="D49" s="85">
        <v>46500</v>
      </c>
      <c r="E49" s="85">
        <v>0</v>
      </c>
      <c r="F49" s="146">
        <v>12617895</v>
      </c>
      <c r="H49" s="145">
        <v>15572238</v>
      </c>
      <c r="I49" s="85">
        <v>6863400</v>
      </c>
      <c r="J49" s="85">
        <v>403840</v>
      </c>
      <c r="K49" s="146">
        <v>22839478</v>
      </c>
      <c r="M49" s="145">
        <f>+[1]Totals!V89</f>
        <v>0</v>
      </c>
      <c r="N49" s="85">
        <f>+[1]Totals!AB89</f>
        <v>2850557</v>
      </c>
      <c r="O49" s="85">
        <f>+[1]Totals!AH89</f>
        <v>0</v>
      </c>
      <c r="P49" s="146">
        <f t="shared" si="0"/>
        <v>2850557</v>
      </c>
      <c r="R49" s="145">
        <f>+[1]Totals!AT89</f>
        <v>0</v>
      </c>
      <c r="S49" s="85">
        <f>+[1]Totals!AZ89</f>
        <v>13790423</v>
      </c>
      <c r="T49" s="85">
        <f>+[1]Totals!BF89</f>
        <v>0</v>
      </c>
      <c r="U49" s="146">
        <f t="shared" si="1"/>
        <v>13790423</v>
      </c>
      <c r="W49" s="145">
        <f>+[1]Totals!BS89</f>
        <v>2718480</v>
      </c>
      <c r="X49" s="85">
        <f>+[1]Totals!BY89</f>
        <v>12259521</v>
      </c>
      <c r="Y49" s="85">
        <f>+[1]Totals!CE89</f>
        <v>7540249</v>
      </c>
      <c r="Z49" s="146">
        <f t="shared" si="2"/>
        <v>22518250</v>
      </c>
      <c r="AB49" s="145">
        <f>+[1]Totals!CQ89</f>
        <v>0</v>
      </c>
      <c r="AC49" s="85">
        <f>+[1]Totals!CW89</f>
        <v>0</v>
      </c>
      <c r="AD49" s="85">
        <f>+[1]Totals!DC89</f>
        <v>2159162</v>
      </c>
      <c r="AE49" s="146">
        <f t="shared" si="3"/>
        <v>2159162</v>
      </c>
      <c r="AG49" s="145">
        <f>+[1]Totals!DO89</f>
        <v>0</v>
      </c>
      <c r="AH49" s="85">
        <f>+[1]Totals!DU89</f>
        <v>0</v>
      </c>
      <c r="AI49" s="85">
        <f>+[1]Totals!EA89</f>
        <v>2243670</v>
      </c>
      <c r="AJ49" s="146">
        <f t="shared" si="4"/>
        <v>2243670</v>
      </c>
    </row>
    <row r="50" spans="1:36" x14ac:dyDescent="0.25">
      <c r="A50" s="1" t="s">
        <v>77</v>
      </c>
      <c r="B50" s="1"/>
      <c r="C50" s="145">
        <v>3094824</v>
      </c>
      <c r="D50" s="85">
        <v>1000</v>
      </c>
      <c r="E50" s="85">
        <v>0</v>
      </c>
      <c r="F50" s="146">
        <v>3095824</v>
      </c>
      <c r="H50" s="145">
        <v>2511500</v>
      </c>
      <c r="I50" s="85">
        <v>4872462</v>
      </c>
      <c r="J50" s="85">
        <v>0</v>
      </c>
      <c r="K50" s="146">
        <v>7383962</v>
      </c>
      <c r="M50" s="145">
        <f>+[1]Totals!V90</f>
        <v>43350</v>
      </c>
      <c r="N50" s="85">
        <f>+[1]Totals!AB90</f>
        <v>600000</v>
      </c>
      <c r="O50" s="85">
        <f>+[1]Totals!AH90</f>
        <v>0</v>
      </c>
      <c r="P50" s="146">
        <f t="shared" si="0"/>
        <v>643350</v>
      </c>
      <c r="R50" s="145">
        <f>+[1]Totals!AT90</f>
        <v>21000</v>
      </c>
      <c r="S50" s="85">
        <f>+[1]Totals!AZ90</f>
        <v>1525341</v>
      </c>
      <c r="T50" s="85">
        <f>+[1]Totals!BF90</f>
        <v>0</v>
      </c>
      <c r="U50" s="146">
        <f t="shared" si="1"/>
        <v>1546341</v>
      </c>
      <c r="W50" s="145">
        <f>+[1]Totals!BS90</f>
        <v>37000</v>
      </c>
      <c r="X50" s="85">
        <f>+[1]Totals!BY90</f>
        <v>12228535</v>
      </c>
      <c r="Y50" s="85">
        <f>+[1]Totals!CE90</f>
        <v>0</v>
      </c>
      <c r="Z50" s="146">
        <f t="shared" si="2"/>
        <v>12265535</v>
      </c>
      <c r="AB50" s="145">
        <f>+[1]Totals!CQ90</f>
        <v>400</v>
      </c>
      <c r="AC50" s="85">
        <f>+[1]Totals!CW90</f>
        <v>3259715</v>
      </c>
      <c r="AD50" s="85">
        <f>+[1]Totals!DC90</f>
        <v>280994</v>
      </c>
      <c r="AE50" s="146">
        <f t="shared" si="3"/>
        <v>3541109</v>
      </c>
      <c r="AG50" s="145">
        <f>+[1]Totals!DO90</f>
        <v>0</v>
      </c>
      <c r="AH50" s="85">
        <f>+[1]Totals!DU90</f>
        <v>483293</v>
      </c>
      <c r="AI50" s="85">
        <f>+[1]Totals!EA90</f>
        <v>280994</v>
      </c>
      <c r="AJ50" s="146">
        <f t="shared" si="4"/>
        <v>764287</v>
      </c>
    </row>
    <row r="51" spans="1:36" x14ac:dyDescent="0.25">
      <c r="A51" s="1" t="s">
        <v>78</v>
      </c>
      <c r="B51" s="1"/>
      <c r="C51" s="145">
        <v>0</v>
      </c>
      <c r="D51" s="85">
        <v>619610</v>
      </c>
      <c r="E51" s="85">
        <v>0</v>
      </c>
      <c r="F51" s="146">
        <v>619610</v>
      </c>
      <c r="H51" s="145">
        <v>0</v>
      </c>
      <c r="I51" s="85">
        <v>0</v>
      </c>
      <c r="J51" s="85">
        <v>0</v>
      </c>
      <c r="K51" s="146">
        <v>0</v>
      </c>
      <c r="M51" s="145">
        <f>+[1]Totals!V91</f>
        <v>0</v>
      </c>
      <c r="N51" s="85">
        <f>+[1]Totals!AB91</f>
        <v>1071376</v>
      </c>
      <c r="O51" s="85">
        <f>+[1]Totals!AH91</f>
        <v>0</v>
      </c>
      <c r="P51" s="146">
        <f t="shared" si="0"/>
        <v>1071376</v>
      </c>
      <c r="R51" s="145">
        <f>+[1]Totals!AT91</f>
        <v>0</v>
      </c>
      <c r="S51" s="85">
        <f>+[1]Totals!AZ91</f>
        <v>0</v>
      </c>
      <c r="T51" s="85">
        <f>+[1]Totals!BF91</f>
        <v>0</v>
      </c>
      <c r="U51" s="146">
        <f t="shared" si="1"/>
        <v>0</v>
      </c>
      <c r="W51" s="145">
        <f>+[1]Totals!BS91</f>
        <v>0</v>
      </c>
      <c r="X51" s="85">
        <f>+[1]Totals!BY91</f>
        <v>247660</v>
      </c>
      <c r="Y51" s="85">
        <f>+[1]Totals!CE91</f>
        <v>0</v>
      </c>
      <c r="Z51" s="146">
        <f t="shared" si="2"/>
        <v>247660</v>
      </c>
      <c r="AB51" s="145">
        <f>+[1]Totals!CQ91</f>
        <v>0</v>
      </c>
      <c r="AC51" s="85">
        <f>+[1]Totals!CW91</f>
        <v>1679592</v>
      </c>
      <c r="AD51" s="85">
        <f>+[1]Totals!DC91</f>
        <v>0</v>
      </c>
      <c r="AE51" s="146">
        <f t="shared" si="3"/>
        <v>1679592</v>
      </c>
      <c r="AG51" s="145">
        <f>+[1]Totals!DO91</f>
        <v>0</v>
      </c>
      <c r="AH51" s="85">
        <f>+[1]Totals!DU91</f>
        <v>0</v>
      </c>
      <c r="AI51" s="85">
        <f>+[1]Totals!EA91</f>
        <v>0</v>
      </c>
      <c r="AJ51" s="146">
        <f t="shared" si="4"/>
        <v>0</v>
      </c>
    </row>
    <row r="52" spans="1:36" x14ac:dyDescent="0.25">
      <c r="A52" s="1" t="s">
        <v>79</v>
      </c>
      <c r="B52" s="1"/>
      <c r="C52" s="145">
        <v>2496403</v>
      </c>
      <c r="D52" s="85">
        <v>0</v>
      </c>
      <c r="E52" s="85">
        <v>0</v>
      </c>
      <c r="F52" s="146">
        <v>2496403</v>
      </c>
      <c r="H52" s="145">
        <v>1291242</v>
      </c>
      <c r="I52" s="85">
        <v>0</v>
      </c>
      <c r="J52" s="85">
        <v>0</v>
      </c>
      <c r="K52" s="146">
        <v>1291242</v>
      </c>
      <c r="M52" s="145">
        <f>+[1]Totals!V92</f>
        <v>2588652</v>
      </c>
      <c r="N52" s="85">
        <f>+[1]Totals!AB92</f>
        <v>0</v>
      </c>
      <c r="O52" s="85">
        <f>+[1]Totals!AH92</f>
        <v>0</v>
      </c>
      <c r="P52" s="146">
        <f t="shared" si="0"/>
        <v>2588652</v>
      </c>
      <c r="R52" s="145">
        <f>+[1]Totals!AT92</f>
        <v>1846558</v>
      </c>
      <c r="S52" s="85">
        <f>+[1]Totals!AZ92</f>
        <v>0</v>
      </c>
      <c r="T52" s="85">
        <f>+[1]Totals!BF92</f>
        <v>0</v>
      </c>
      <c r="U52" s="146">
        <f t="shared" si="1"/>
        <v>1846558</v>
      </c>
      <c r="W52" s="145">
        <f>+[1]Totals!BS92</f>
        <v>900000</v>
      </c>
      <c r="X52" s="85">
        <f>+[1]Totals!BY92</f>
        <v>0</v>
      </c>
      <c r="Y52" s="85">
        <f>+[1]Totals!CE92</f>
        <v>0</v>
      </c>
      <c r="Z52" s="146">
        <f t="shared" si="2"/>
        <v>900000</v>
      </c>
      <c r="AB52" s="145">
        <f>+[1]Totals!CQ92</f>
        <v>2441175</v>
      </c>
      <c r="AC52" s="85">
        <f>+[1]Totals!CW92</f>
        <v>0</v>
      </c>
      <c r="AD52" s="85">
        <f>+[1]Totals!DC92</f>
        <v>0</v>
      </c>
      <c r="AE52" s="146">
        <f t="shared" si="3"/>
        <v>2441175</v>
      </c>
      <c r="AG52" s="145">
        <f>+[1]Totals!DO92</f>
        <v>240000</v>
      </c>
      <c r="AH52" s="85">
        <f>+[1]Totals!DU92</f>
        <v>0</v>
      </c>
      <c r="AI52" s="85">
        <f>+[1]Totals!EA92</f>
        <v>0</v>
      </c>
      <c r="AJ52" s="146">
        <f t="shared" si="4"/>
        <v>240000</v>
      </c>
    </row>
    <row r="53" spans="1:36" s="35" customFormat="1" ht="12.75" x14ac:dyDescent="0.2">
      <c r="A53" s="35" t="s">
        <v>9</v>
      </c>
      <c r="C53" s="80">
        <v>358382643</v>
      </c>
      <c r="D53" s="147">
        <v>22725811</v>
      </c>
      <c r="E53" s="147">
        <v>4145100</v>
      </c>
      <c r="F53" s="148">
        <v>385253554</v>
      </c>
      <c r="G53" s="44"/>
      <c r="H53" s="80">
        <v>153758109</v>
      </c>
      <c r="I53" s="147">
        <v>43439801</v>
      </c>
      <c r="J53" s="147">
        <v>12012401</v>
      </c>
      <c r="K53" s="148">
        <v>209210311</v>
      </c>
      <c r="L53" s="44"/>
      <c r="M53" s="80">
        <f>SUM(M6:M52)</f>
        <v>92753263</v>
      </c>
      <c r="N53" s="147">
        <f>SUM(N6:N52)</f>
        <v>94009812</v>
      </c>
      <c r="O53" s="147">
        <f>SUM(O6:O52)</f>
        <v>18819331</v>
      </c>
      <c r="P53" s="148">
        <f>SUM(P6:P52)</f>
        <v>205582406</v>
      </c>
      <c r="R53" s="80">
        <f>SUM(R6:R52)</f>
        <v>106402017</v>
      </c>
      <c r="S53" s="147">
        <f>SUM(S6:S52)</f>
        <v>131685470</v>
      </c>
      <c r="T53" s="147">
        <f>SUM(T6:T52)</f>
        <v>21372034</v>
      </c>
      <c r="U53" s="148">
        <f>SUM(U6:U52)</f>
        <v>259459521</v>
      </c>
      <c r="W53" s="80">
        <f>SUM(W6:W52)</f>
        <v>42955054</v>
      </c>
      <c r="X53" s="147">
        <f>SUM(X6:X52)</f>
        <v>112604454</v>
      </c>
      <c r="Y53" s="147">
        <f>SUM(Y6:Y52)</f>
        <v>39815659</v>
      </c>
      <c r="Z53" s="148">
        <f>SUM(Z6:Z52)</f>
        <v>195375167</v>
      </c>
      <c r="AB53" s="80">
        <f>SUM(AB6:AB52)</f>
        <v>27963799</v>
      </c>
      <c r="AC53" s="80">
        <f t="shared" ref="AC53:AD53" si="5">SUM(AC6:AC52)</f>
        <v>54655410</v>
      </c>
      <c r="AD53" s="80">
        <f t="shared" si="5"/>
        <v>84906150</v>
      </c>
      <c r="AE53" s="149">
        <f t="shared" si="3"/>
        <v>167525359</v>
      </c>
      <c r="AG53" s="80">
        <f>SUM(AG6:AG52)</f>
        <v>20161392</v>
      </c>
      <c r="AH53" s="80">
        <f t="shared" ref="AH53:AI53" si="6">SUM(AH6:AH52)</f>
        <v>15977215</v>
      </c>
      <c r="AI53" s="80">
        <f t="shared" si="6"/>
        <v>82654448</v>
      </c>
      <c r="AJ53" s="149">
        <f t="shared" si="4"/>
        <v>118793055</v>
      </c>
    </row>
    <row r="54" spans="1:36" s="35" customFormat="1" ht="12.75" x14ac:dyDescent="0.2">
      <c r="A54" s="35" t="s">
        <v>99</v>
      </c>
      <c r="C54" s="150">
        <f>+C53/$F53</f>
        <v>0.93025136115940932</v>
      </c>
      <c r="D54" s="150">
        <f t="shared" ref="D54:F54" si="7">+D53/$F53</f>
        <v>5.8989231284288166E-2</v>
      </c>
      <c r="E54" s="150">
        <f t="shared" si="7"/>
        <v>1.0759407556302518E-2</v>
      </c>
      <c r="F54" s="150">
        <f t="shared" si="7"/>
        <v>1</v>
      </c>
      <c r="G54" s="44"/>
      <c r="H54" s="150">
        <f>+H53/$K53</f>
        <v>0.73494517676999194</v>
      </c>
      <c r="I54" s="150">
        <f>+I53/$K53</f>
        <v>0.20763699835043026</v>
      </c>
      <c r="J54" s="150">
        <f>+J53/$K53</f>
        <v>5.7417824879577757E-2</v>
      </c>
      <c r="K54" s="150">
        <f>+K53/$K53</f>
        <v>1</v>
      </c>
      <c r="L54" s="44"/>
      <c r="M54" s="150">
        <f>+M53/$P53</f>
        <v>0.45117315632544935</v>
      </c>
      <c r="N54" s="150">
        <f>+N53/$P53</f>
        <v>0.45728529901532528</v>
      </c>
      <c r="O54" s="150">
        <f>+O53/$P53</f>
        <v>9.1541544659225357E-2</v>
      </c>
      <c r="P54" s="150">
        <f>+P53/$P53</f>
        <v>1</v>
      </c>
      <c r="R54" s="150">
        <f>+R53/$U53</f>
        <v>0.41009100991903857</v>
      </c>
      <c r="S54" s="150">
        <f>+S53/$U53</f>
        <v>0.50753762857675211</v>
      </c>
      <c r="T54" s="150">
        <f>+T53/$U53</f>
        <v>8.2371361504209359E-2</v>
      </c>
      <c r="U54" s="150">
        <f>+U53/$U53</f>
        <v>1</v>
      </c>
      <c r="W54" s="150">
        <f>+W53/Z53</f>
        <v>0.21985933350475395</v>
      </c>
      <c r="X54" s="150">
        <f>+X53/Z53</f>
        <v>0.57634987971628959</v>
      </c>
      <c r="Y54" s="150">
        <f>+Y53/Z53</f>
        <v>0.2037907867789564</v>
      </c>
      <c r="Z54" s="150">
        <f>+Z53/Z53</f>
        <v>1</v>
      </c>
      <c r="AB54" s="150">
        <f>+AB53/AE53</f>
        <v>0.1669227821204072</v>
      </c>
      <c r="AC54" s="150">
        <f>+AC53/AE53</f>
        <v>0.32625156171132275</v>
      </c>
      <c r="AD54" s="150">
        <f>+AD53/AE53</f>
        <v>0.50682565616827002</v>
      </c>
      <c r="AE54" s="150">
        <f>+AE53/AE53</f>
        <v>1</v>
      </c>
      <c r="AG54" s="150">
        <f>+AG53/AJ53</f>
        <v>0.16971860854996954</v>
      </c>
      <c r="AH54" s="150">
        <f>+AH53/AJ53</f>
        <v>0.13449620434460582</v>
      </c>
      <c r="AI54" s="150">
        <f>+AI53/AJ53</f>
        <v>0.69578518710542459</v>
      </c>
      <c r="AJ54" s="150">
        <f>+AJ53/AJ53</f>
        <v>1</v>
      </c>
    </row>
    <row r="55" spans="1:36" s="35" customFormat="1" ht="12.75" x14ac:dyDescent="0.2"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R55" s="44"/>
      <c r="S55" s="44"/>
      <c r="T55" s="44"/>
      <c r="U55" s="44"/>
      <c r="W55" s="44"/>
      <c r="X55" s="44"/>
      <c r="Y55" s="44"/>
      <c r="Z55" s="44"/>
      <c r="AB55" s="44"/>
      <c r="AC55" s="44"/>
      <c r="AD55" s="44"/>
      <c r="AE55" s="44"/>
      <c r="AG55" s="44"/>
      <c r="AH55" s="44"/>
      <c r="AI55" s="44"/>
      <c r="AJ55" s="44"/>
    </row>
  </sheetData>
  <mergeCells count="8">
    <mergeCell ref="AB2:AE2"/>
    <mergeCell ref="AG2:AJ2"/>
    <mergeCell ref="A1:D1"/>
    <mergeCell ref="C2:F2"/>
    <mergeCell ref="H2:K2"/>
    <mergeCell ref="M2:P2"/>
    <mergeCell ref="R2:U2"/>
    <mergeCell ref="W2:Z2"/>
  </mergeCells>
  <pageMargins left="0.7" right="0.7" top="0.75" bottom="0.75" header="0.3" footer="0.3"/>
  <pageSetup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5A58-4627-462F-AB6C-D1417CDF31DB}">
  <sheetPr>
    <pageSetUpPr fitToPage="1"/>
  </sheetPr>
  <dimension ref="A1:P99"/>
  <sheetViews>
    <sheetView workbookViewId="0">
      <selection activeCell="A5" sqref="A5"/>
    </sheetView>
  </sheetViews>
  <sheetFormatPr defaultColWidth="8.85546875" defaultRowHeight="12.75" x14ac:dyDescent="0.2"/>
  <cols>
    <col min="1" max="1" width="18.85546875" style="35" customWidth="1"/>
    <col min="2" max="2" width="15.28515625" style="44" customWidth="1"/>
    <col min="3" max="3" width="10" style="44" customWidth="1"/>
    <col min="4" max="6" width="11" style="44" customWidth="1"/>
    <col min="7" max="7" width="11.28515625" style="26" customWidth="1"/>
    <col min="8" max="8" width="10" style="26" customWidth="1"/>
    <col min="9" max="9" width="10.28515625" style="26" customWidth="1"/>
    <col min="10" max="10" width="10.140625" style="26" customWidth="1"/>
    <col min="11" max="11" width="11.5703125" style="26" customWidth="1"/>
    <col min="12" max="12" width="11.28515625" style="26" customWidth="1"/>
    <col min="13" max="13" width="10" style="26" customWidth="1"/>
    <col min="14" max="14" width="10.28515625" style="26" customWidth="1"/>
    <col min="15" max="15" width="10.140625" style="26" customWidth="1"/>
    <col min="16" max="16" width="11.5703125" style="26" customWidth="1"/>
    <col min="17" max="17" width="9.28515625" style="1" customWidth="1"/>
    <col min="18" max="18" width="10.28515625" style="1" customWidth="1"/>
    <col min="19" max="19" width="8.28515625" style="1" customWidth="1"/>
    <col min="20" max="20" width="11.5703125" style="1" customWidth="1"/>
    <col min="21" max="21" width="4.28515625" style="1" customWidth="1"/>
    <col min="22" max="22" width="11.28515625" style="1" customWidth="1"/>
    <col min="23" max="23" width="9.28515625" style="1" customWidth="1"/>
    <col min="24" max="24" width="10.28515625" style="1" customWidth="1"/>
    <col min="25" max="25" width="8.28515625" style="1" customWidth="1"/>
    <col min="26" max="26" width="11.5703125" style="1" customWidth="1"/>
    <col min="27" max="27" width="3.7109375" style="1" customWidth="1"/>
    <col min="28" max="28" width="11.28515625" style="1" customWidth="1"/>
    <col min="29" max="29" width="9.28515625" style="1" customWidth="1"/>
    <col min="30" max="30" width="10.28515625" style="1" customWidth="1"/>
    <col min="31" max="31" width="10.140625" style="1" customWidth="1"/>
    <col min="32" max="32" width="11.5703125" style="1" customWidth="1"/>
    <col min="33" max="33" width="3.28515625" style="1" customWidth="1"/>
    <col min="34" max="34" width="11.28515625" style="1" customWidth="1"/>
    <col min="35" max="35" width="10" style="1" customWidth="1"/>
    <col min="36" max="36" width="10.28515625" style="1" customWidth="1"/>
    <col min="37" max="37" width="10.140625" style="1" customWidth="1"/>
    <col min="38" max="38" width="11.5703125" style="1" customWidth="1"/>
    <col min="39" max="16384" width="8.85546875" style="1"/>
  </cols>
  <sheetData>
    <row r="1" spans="1:16" s="13" customFormat="1" ht="18" x14ac:dyDescent="0.25">
      <c r="A1" s="151" t="s">
        <v>100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6" customHeight="1" x14ac:dyDescent="0.25">
      <c r="A2" s="139" t="s">
        <v>5</v>
      </c>
      <c r="B2" s="233" t="s">
        <v>101</v>
      </c>
      <c r="C2" s="241">
        <v>2020</v>
      </c>
      <c r="D2" s="243">
        <v>2021</v>
      </c>
      <c r="E2" s="243">
        <v>2022</v>
      </c>
      <c r="F2" s="241">
        <v>2023</v>
      </c>
      <c r="G2" s="238">
        <v>2024</v>
      </c>
      <c r="H2" s="239"/>
      <c r="I2" s="239"/>
      <c r="J2" s="239"/>
      <c r="K2" s="240"/>
      <c r="L2" s="238">
        <v>2025</v>
      </c>
      <c r="M2" s="239"/>
      <c r="N2" s="239"/>
      <c r="O2" s="239"/>
      <c r="P2" s="240"/>
    </row>
    <row r="3" spans="1:16" s="61" customFormat="1" ht="16.149999999999999" customHeight="1" x14ac:dyDescent="0.25">
      <c r="A3" s="152" t="s">
        <v>28</v>
      </c>
      <c r="B3" s="234"/>
      <c r="C3" s="242"/>
      <c r="D3" s="244"/>
      <c r="E3" s="244"/>
      <c r="F3" s="242"/>
      <c r="G3" s="62" t="s">
        <v>102</v>
      </c>
      <c r="H3" s="62" t="s">
        <v>103</v>
      </c>
      <c r="I3" s="62" t="s">
        <v>104</v>
      </c>
      <c r="J3" s="62" t="s">
        <v>105</v>
      </c>
      <c r="K3" s="62" t="s">
        <v>9</v>
      </c>
      <c r="L3" s="62" t="s">
        <v>102</v>
      </c>
      <c r="M3" s="62" t="s">
        <v>103</v>
      </c>
      <c r="N3" s="62" t="s">
        <v>104</v>
      </c>
      <c r="O3" s="62" t="s">
        <v>105</v>
      </c>
      <c r="P3" s="62" t="s">
        <v>9</v>
      </c>
    </row>
    <row r="4" spans="1:16" x14ac:dyDescent="0.2">
      <c r="A4" s="1" t="s">
        <v>106</v>
      </c>
      <c r="B4" s="153">
        <v>16915626</v>
      </c>
      <c r="C4" s="153">
        <v>3329750</v>
      </c>
      <c r="D4" s="153">
        <f>+'[1]Ex Africa 2021'!B1193</f>
        <v>2340550</v>
      </c>
      <c r="E4" s="153">
        <f>+'[1]Ex Africa 2022'!B1193</f>
        <v>427350</v>
      </c>
      <c r="F4" s="154">
        <f>+'[1]Ex-Africa 2023'!B1193</f>
        <v>770464</v>
      </c>
      <c r="G4" s="47">
        <f>+'[1]Ex-Africa 2024'!B5+'[1]Ex-Africa 2024'!B402+'[1]Ex-Africa 2024'!B799</f>
        <v>3500</v>
      </c>
      <c r="H4" s="153">
        <f>+'[1]Ex-Africa 2024'!B104+'[1]Ex-Africa 2024'!B501+'[1]Ex-Africa 2024'!B898</f>
        <v>0</v>
      </c>
      <c r="I4" s="153">
        <f>+'[1]Ex-Africa 2024'!B203+'[1]Ex-Africa 2024'!B600+'[1]Ex-Africa 2024'!B997</f>
        <v>236167</v>
      </c>
      <c r="J4" s="153">
        <f>+'[1]Ex-Africa 2024'!B302+'[1]Ex-Africa 2024'!B699+'[1]Ex-Africa 2024'!B1096</f>
        <v>0</v>
      </c>
      <c r="K4" s="155">
        <f t="shared" ref="K4:K67" si="0">SUM(G4:J4)</f>
        <v>239667</v>
      </c>
      <c r="L4" s="47">
        <f>+'[1]Ex-Africa 2025'!B5+'[1]Ex-Africa 2025'!B402+'[1]Ex-Africa 2025'!B799</f>
        <v>458773</v>
      </c>
      <c r="M4" s="153">
        <f>+'[1]Ex-Africa 2025'!B104+'[1]Ex-Africa 2025'!B501+'[1]Ex-Africa 2025'!B898</f>
        <v>0</v>
      </c>
      <c r="N4" s="153">
        <f>+'[1]Ex-Africa 2025'!B203+'[1]Ex-Africa 2025'!B600+'[1]Ex-Africa 2025'!B997</f>
        <v>0</v>
      </c>
      <c r="O4" s="153">
        <f>+'[1]Ex-Africa 2025'!B302+'[1]Ex-Africa 2025'!B699+'[1]Ex-Africa 2025'!B1096</f>
        <v>0</v>
      </c>
      <c r="P4" s="155">
        <f t="shared" ref="P4:P67" si="1">SUM(L4:O4)</f>
        <v>458773</v>
      </c>
    </row>
    <row r="5" spans="1:16" x14ac:dyDescent="0.2">
      <c r="A5" s="1" t="s">
        <v>107</v>
      </c>
      <c r="B5" s="153">
        <v>900</v>
      </c>
      <c r="C5" s="102">
        <v>0</v>
      </c>
      <c r="D5" s="153">
        <f>+'[1]Ex Africa 2021'!B1194</f>
        <v>0</v>
      </c>
      <c r="E5" s="153">
        <f>+'[1]Ex Africa 2022'!B1194</f>
        <v>0</v>
      </c>
      <c r="F5" s="154">
        <f>+'[1]Ex-Africa 2023'!B1194</f>
        <v>0</v>
      </c>
      <c r="G5" s="47">
        <f>+'[1]Ex-Africa 2024'!B6+'[1]Ex-Africa 2024'!B403+'[1]Ex-Africa 2024'!B800</f>
        <v>0</v>
      </c>
      <c r="H5" s="153">
        <f>+'[1]Ex-Africa 2024'!B105+'[1]Ex-Africa 2024'!B502+'[1]Ex-Africa 2024'!B899</f>
        <v>0</v>
      </c>
      <c r="I5" s="153">
        <f>+'[1]Ex-Africa 2024'!B204+'[1]Ex-Africa 2024'!B601+'[1]Ex-Africa 2024'!B998</f>
        <v>0</v>
      </c>
      <c r="J5" s="153">
        <f>+'[1]Ex-Africa 2024'!B303+'[1]Ex-Africa 2024'!B700+'[1]Ex-Africa 2024'!B1097</f>
        <v>0</v>
      </c>
      <c r="K5" s="75">
        <f t="shared" si="0"/>
        <v>0</v>
      </c>
      <c r="L5" s="47">
        <f>+'[1]Ex-Africa 2025'!B6+'[1]Ex-Africa 2025'!B403+'[1]Ex-Africa 2025'!B800</f>
        <v>0</v>
      </c>
      <c r="M5" s="153">
        <f>+'[1]Ex-Africa 2025'!B105+'[1]Ex-Africa 2025'!B502+'[1]Ex-Africa 2025'!B899</f>
        <v>0</v>
      </c>
      <c r="N5" s="153">
        <f>+'[1]Ex-Africa 2024'!G204+'[1]Ex-Africa 2024'!G601+'[1]Ex-Africa 2024'!G998</f>
        <v>0</v>
      </c>
      <c r="O5" s="153">
        <f>+'[1]Ex-Africa 2025'!B303+'[1]Ex-Africa 2025'!B700+'[1]Ex-Africa 2025'!B1097</f>
        <v>0</v>
      </c>
      <c r="P5" s="75">
        <f t="shared" si="1"/>
        <v>0</v>
      </c>
    </row>
    <row r="6" spans="1:16" x14ac:dyDescent="0.2">
      <c r="A6" s="1" t="s">
        <v>108</v>
      </c>
      <c r="B6" s="153">
        <v>1050</v>
      </c>
      <c r="C6" s="102">
        <v>0</v>
      </c>
      <c r="D6" s="153">
        <f>+'[1]Ex Africa 2021'!B1195</f>
        <v>0</v>
      </c>
      <c r="E6" s="153">
        <f>+'[1]Ex Africa 2022'!B1195</f>
        <v>0</v>
      </c>
      <c r="F6" s="154">
        <f>+'[1]Ex-Africa 2023'!B1195</f>
        <v>0</v>
      </c>
      <c r="G6" s="47">
        <f>+'[1]Ex-Africa 2024'!B7+'[1]Ex-Africa 2024'!B404+'[1]Ex-Africa 2024'!B801</f>
        <v>0</v>
      </c>
      <c r="H6" s="153">
        <f>+'[1]Ex-Africa 2024'!B106+'[1]Ex-Africa 2024'!B503+'[1]Ex-Africa 2024'!B900</f>
        <v>0</v>
      </c>
      <c r="I6" s="153">
        <f>+'[1]Ex-Africa 2024'!B205+'[1]Ex-Africa 2024'!B602+'[1]Ex-Africa 2024'!B999</f>
        <v>0</v>
      </c>
      <c r="J6" s="153">
        <f>+'[1]Ex-Africa 2024'!B304+'[1]Ex-Africa 2024'!B701+'[1]Ex-Africa 2024'!B1098</f>
        <v>0</v>
      </c>
      <c r="K6" s="75">
        <f t="shared" si="0"/>
        <v>0</v>
      </c>
      <c r="L6" s="47">
        <f>+'[1]Ex-Africa 2025'!B7+'[1]Ex-Africa 2025'!B404+'[1]Ex-Africa 2025'!B801</f>
        <v>0</v>
      </c>
      <c r="M6" s="153">
        <f>+'[1]Ex-Africa 2025'!B106+'[1]Ex-Africa 2025'!B503+'[1]Ex-Africa 2025'!B900</f>
        <v>0</v>
      </c>
      <c r="N6" s="153">
        <f>+'[1]Ex-Africa 2024'!G205+'[1]Ex-Africa 2024'!G602+'[1]Ex-Africa 2024'!G999</f>
        <v>0</v>
      </c>
      <c r="O6" s="153">
        <f>+'[1]Ex-Africa 2025'!B304+'[1]Ex-Africa 2025'!B701+'[1]Ex-Africa 2025'!B1098</f>
        <v>0</v>
      </c>
      <c r="P6" s="75">
        <f t="shared" si="1"/>
        <v>0</v>
      </c>
    </row>
    <row r="7" spans="1:16" x14ac:dyDescent="0.2">
      <c r="A7" s="1" t="s">
        <v>109</v>
      </c>
      <c r="B7" s="153">
        <v>222600</v>
      </c>
      <c r="C7" s="102">
        <v>0</v>
      </c>
      <c r="D7" s="153">
        <f>+'[1]Ex Africa 2021'!B1196</f>
        <v>9200</v>
      </c>
      <c r="E7" s="153">
        <f>+'[1]Ex Africa 2022'!B1196</f>
        <v>0</v>
      </c>
      <c r="F7" s="154">
        <f>+'[1]Ex-Africa 2023'!B1196</f>
        <v>3460</v>
      </c>
      <c r="G7" s="47">
        <f>+'[1]Ex-Africa 2024'!B8+'[1]Ex-Africa 2024'!B405+'[1]Ex-Africa 2024'!B802</f>
        <v>0</v>
      </c>
      <c r="H7" s="153">
        <f>+'[1]Ex-Africa 2024'!B107+'[1]Ex-Africa 2024'!B504+'[1]Ex-Africa 2024'!B901</f>
        <v>12506</v>
      </c>
      <c r="I7" s="153">
        <f>+'[1]Ex-Africa 2024'!B206+'[1]Ex-Africa 2024'!B603+'[1]Ex-Africa 2024'!B1000</f>
        <v>0</v>
      </c>
      <c r="J7" s="153">
        <f>+'[1]Ex-Africa 2024'!B305+'[1]Ex-Africa 2024'!B702+'[1]Ex-Africa 2024'!B1099</f>
        <v>0</v>
      </c>
      <c r="K7" s="75">
        <f t="shared" si="0"/>
        <v>12506</v>
      </c>
      <c r="L7" s="47">
        <f>+'[1]Ex-Africa 2025'!B8+'[1]Ex-Africa 2025'!B405+'[1]Ex-Africa 2025'!B802</f>
        <v>0</v>
      </c>
      <c r="M7" s="153">
        <f>+'[1]Ex-Africa 2025'!B107+'[1]Ex-Africa 2025'!B504+'[1]Ex-Africa 2025'!B901</f>
        <v>0</v>
      </c>
      <c r="N7" s="153">
        <f>+'[1]Ex-Africa 2024'!G206+'[1]Ex-Africa 2024'!G603+'[1]Ex-Africa 2024'!G1000</f>
        <v>0</v>
      </c>
      <c r="O7" s="153">
        <f>+'[1]Ex-Africa 2025'!B305+'[1]Ex-Africa 2025'!B702+'[1]Ex-Africa 2025'!B1099</f>
        <v>0</v>
      </c>
      <c r="P7" s="75">
        <f t="shared" si="1"/>
        <v>0</v>
      </c>
    </row>
    <row r="8" spans="1:16" x14ac:dyDescent="0.2">
      <c r="A8" s="1" t="s">
        <v>110</v>
      </c>
      <c r="B8" s="153">
        <v>30000</v>
      </c>
      <c r="C8" s="102">
        <v>0</v>
      </c>
      <c r="D8" s="153">
        <f>+'[1]Ex Africa 2021'!B1197</f>
        <v>0</v>
      </c>
      <c r="E8" s="153">
        <f>+'[1]Ex Africa 2022'!B1197</f>
        <v>0</v>
      </c>
      <c r="F8" s="154">
        <f>+'[1]Ex-Africa 2023'!B1197</f>
        <v>0</v>
      </c>
      <c r="G8" s="47">
        <f>+'[1]Ex-Africa 2024'!B9+'[1]Ex-Africa 2024'!B406+'[1]Ex-Africa 2024'!B803</f>
        <v>0</v>
      </c>
      <c r="H8" s="153">
        <f>+'[1]Ex-Africa 2024'!B108+'[1]Ex-Africa 2024'!B505+'[1]Ex-Africa 2024'!B902</f>
        <v>0</v>
      </c>
      <c r="I8" s="153">
        <f>+'[1]Ex-Africa 2024'!B207+'[1]Ex-Africa 2024'!B604+'[1]Ex-Africa 2024'!B1001</f>
        <v>0</v>
      </c>
      <c r="J8" s="153">
        <f>+'[1]Ex-Africa 2024'!B306+'[1]Ex-Africa 2024'!B703+'[1]Ex-Africa 2024'!B1100</f>
        <v>0</v>
      </c>
      <c r="K8" s="75">
        <f t="shared" si="0"/>
        <v>0</v>
      </c>
      <c r="L8" s="47">
        <f>+'[1]Ex-Africa 2025'!B9+'[1]Ex-Africa 2025'!B406+'[1]Ex-Africa 2025'!B803</f>
        <v>0</v>
      </c>
      <c r="M8" s="153">
        <f>+'[1]Ex-Africa 2025'!B108+'[1]Ex-Africa 2025'!B505+'[1]Ex-Africa 2025'!B902</f>
        <v>0</v>
      </c>
      <c r="N8" s="153">
        <f>+'[1]Ex-Africa 2024'!G207+'[1]Ex-Africa 2024'!G604+'[1]Ex-Africa 2024'!G1001</f>
        <v>0</v>
      </c>
      <c r="O8" s="153">
        <f>+'[1]Ex-Africa 2025'!B306+'[1]Ex-Africa 2025'!B703+'[1]Ex-Africa 2025'!B1100</f>
        <v>0</v>
      </c>
      <c r="P8" s="75">
        <f t="shared" si="1"/>
        <v>0</v>
      </c>
    </row>
    <row r="9" spans="1:16" x14ac:dyDescent="0.2">
      <c r="A9" s="1" t="s">
        <v>111</v>
      </c>
      <c r="B9" s="153">
        <v>10200</v>
      </c>
      <c r="C9" s="102">
        <v>0</v>
      </c>
      <c r="D9" s="153">
        <f>+'[1]Ex Africa 2021'!B1198</f>
        <v>0</v>
      </c>
      <c r="E9" s="153">
        <f>+'[1]Ex Africa 2022'!B1198</f>
        <v>0</v>
      </c>
      <c r="F9" s="154">
        <f>+'[1]Ex-Africa 2023'!B1198</f>
        <v>0</v>
      </c>
      <c r="G9" s="47">
        <f>+'[1]Ex-Africa 2024'!B10+'[1]Ex-Africa 2024'!B407+'[1]Ex-Africa 2024'!B804</f>
        <v>0</v>
      </c>
      <c r="H9" s="153">
        <f>+'[1]Ex-Africa 2024'!B109+'[1]Ex-Africa 2024'!B506+'[1]Ex-Africa 2024'!B903</f>
        <v>0</v>
      </c>
      <c r="I9" s="153">
        <f>+'[1]Ex-Africa 2024'!B208+'[1]Ex-Africa 2024'!B605+'[1]Ex-Africa 2024'!B1002</f>
        <v>0</v>
      </c>
      <c r="J9" s="153">
        <f>+'[1]Ex-Africa 2024'!B307+'[1]Ex-Africa 2024'!B704+'[1]Ex-Africa 2024'!B1101</f>
        <v>0</v>
      </c>
      <c r="K9" s="75">
        <f t="shared" si="0"/>
        <v>0</v>
      </c>
      <c r="L9" s="47">
        <f>+'[1]Ex-Africa 2025'!B10+'[1]Ex-Africa 2025'!B407+'[1]Ex-Africa 2025'!B804</f>
        <v>0</v>
      </c>
      <c r="M9" s="153">
        <f>+'[1]Ex-Africa 2025'!B109+'[1]Ex-Africa 2025'!B506+'[1]Ex-Africa 2025'!B903</f>
        <v>0</v>
      </c>
      <c r="N9" s="153">
        <f>+'[1]Ex-Africa 2024'!G208+'[1]Ex-Africa 2024'!G605+'[1]Ex-Africa 2024'!G1002</f>
        <v>0</v>
      </c>
      <c r="O9" s="153">
        <f>+'[1]Ex-Africa 2025'!B307+'[1]Ex-Africa 2025'!B704+'[1]Ex-Africa 2025'!B1101</f>
        <v>0</v>
      </c>
      <c r="P9" s="75">
        <f t="shared" si="1"/>
        <v>0</v>
      </c>
    </row>
    <row r="10" spans="1:16" x14ac:dyDescent="0.2">
      <c r="A10" s="1" t="s">
        <v>112</v>
      </c>
      <c r="B10" s="153">
        <v>11109205</v>
      </c>
      <c r="C10" s="102">
        <v>1310700</v>
      </c>
      <c r="D10" s="153">
        <f>+'[1]Ex Africa 2021'!B1199</f>
        <v>961155</v>
      </c>
      <c r="E10" s="153">
        <f>+'[1]Ex Africa 2022'!B1199</f>
        <v>2147911</v>
      </c>
      <c r="F10" s="154">
        <f>+'[1]Ex-Africa 2023'!B1199</f>
        <v>11000</v>
      </c>
      <c r="G10" s="47">
        <f>+'[1]Ex-Africa 2024'!B11+'[1]Ex-Africa 2024'!B408+'[1]Ex-Africa 2024'!B805</f>
        <v>0</v>
      </c>
      <c r="H10" s="153">
        <f>+'[1]Ex-Africa 2024'!B110+'[1]Ex-Africa 2024'!B507+'[1]Ex-Africa 2024'!B904</f>
        <v>0</v>
      </c>
      <c r="I10" s="153">
        <f>+'[1]Ex-Africa 2024'!B209+'[1]Ex-Africa 2024'!B606+'[1]Ex-Africa 2024'!B1003</f>
        <v>108155</v>
      </c>
      <c r="J10" s="153">
        <f>+'[1]Ex-Africa 2024'!B308+'[1]Ex-Africa 2024'!B705+'[1]Ex-Africa 2024'!B1102</f>
        <v>84374</v>
      </c>
      <c r="K10" s="75">
        <f t="shared" si="0"/>
        <v>192529</v>
      </c>
      <c r="L10" s="47">
        <f>+'[1]Ex-Africa 2025'!B11+'[1]Ex-Africa 2025'!B408+'[1]Ex-Africa 2025'!B805</f>
        <v>228000</v>
      </c>
      <c r="M10" s="153">
        <f>+'[1]Ex-Africa 2025'!B110+'[1]Ex-Africa 2025'!B507+'[1]Ex-Africa 2025'!B904</f>
        <v>344638</v>
      </c>
      <c r="N10" s="153">
        <f>+'[1]Ex-Africa 2024'!G209+'[1]Ex-Africa 2024'!G606+'[1]Ex-Africa 2024'!G1003</f>
        <v>0</v>
      </c>
      <c r="O10" s="153">
        <f>+'[1]Ex-Africa 2025'!B308+'[1]Ex-Africa 2025'!B705+'[1]Ex-Africa 2025'!B1102</f>
        <v>0</v>
      </c>
      <c r="P10" s="75">
        <f t="shared" si="1"/>
        <v>572638</v>
      </c>
    </row>
    <row r="11" spans="1:16" x14ac:dyDescent="0.2">
      <c r="A11" s="1" t="s">
        <v>113</v>
      </c>
      <c r="B11" s="153">
        <v>4550</v>
      </c>
      <c r="C11" s="102">
        <v>0</v>
      </c>
      <c r="D11" s="153">
        <f>+'[1]Ex Africa 2021'!B1200</f>
        <v>0</v>
      </c>
      <c r="E11" s="153">
        <f>+'[1]Ex Africa 2022'!B1200</f>
        <v>0</v>
      </c>
      <c r="F11" s="154">
        <f>+'[1]Ex-Africa 2023'!B1200</f>
        <v>0</v>
      </c>
      <c r="G11" s="47">
        <f>+'[1]Ex-Africa 2024'!B12+'[1]Ex-Africa 2024'!B409+'[1]Ex-Africa 2024'!B806</f>
        <v>0</v>
      </c>
      <c r="H11" s="153">
        <f>+'[1]Ex-Africa 2024'!B111+'[1]Ex-Africa 2024'!B508+'[1]Ex-Africa 2024'!B905</f>
        <v>0</v>
      </c>
      <c r="I11" s="153">
        <f>+'[1]Ex-Africa 2024'!B210+'[1]Ex-Africa 2024'!B607+'[1]Ex-Africa 2024'!B1004</f>
        <v>0</v>
      </c>
      <c r="J11" s="153">
        <f>+'[1]Ex-Africa 2024'!B309+'[1]Ex-Africa 2024'!B706+'[1]Ex-Africa 2024'!B1103</f>
        <v>0</v>
      </c>
      <c r="K11" s="75">
        <f t="shared" si="0"/>
        <v>0</v>
      </c>
      <c r="L11" s="47">
        <f>+'[1]Ex-Africa 2025'!B12+'[1]Ex-Africa 2025'!B409+'[1]Ex-Africa 2025'!B806</f>
        <v>0</v>
      </c>
      <c r="M11" s="153">
        <f>+'[1]Ex-Africa 2025'!B111+'[1]Ex-Africa 2025'!B508+'[1]Ex-Africa 2025'!B905</f>
        <v>0</v>
      </c>
      <c r="N11" s="153">
        <f>+'[1]Ex-Africa 2024'!G210+'[1]Ex-Africa 2024'!G607+'[1]Ex-Africa 2024'!G1004</f>
        <v>0</v>
      </c>
      <c r="O11" s="153">
        <f>+'[1]Ex-Africa 2025'!B309+'[1]Ex-Africa 2025'!B706+'[1]Ex-Africa 2025'!B1103</f>
        <v>0</v>
      </c>
      <c r="P11" s="75">
        <f t="shared" si="1"/>
        <v>0</v>
      </c>
    </row>
    <row r="12" spans="1:16" x14ac:dyDescent="0.2">
      <c r="A12" s="1" t="s">
        <v>114</v>
      </c>
      <c r="B12" s="153">
        <v>276029</v>
      </c>
      <c r="C12" s="102">
        <v>133000</v>
      </c>
      <c r="D12" s="153">
        <f>+'[1]Ex Africa 2021'!B1201</f>
        <v>143550</v>
      </c>
      <c r="E12" s="153">
        <f>+'[1]Ex Africa 2022'!B1201</f>
        <v>129860</v>
      </c>
      <c r="F12" s="154">
        <f>+'[1]Ex-Africa 2023'!B1201</f>
        <v>44700</v>
      </c>
      <c r="G12" s="47">
        <f>+'[1]Ex-Africa 2024'!B13+'[1]Ex-Africa 2024'!B410+'[1]Ex-Africa 2024'!B807</f>
        <v>23750</v>
      </c>
      <c r="H12" s="153">
        <f>+'[1]Ex-Africa 2024'!B112+'[1]Ex-Africa 2024'!B509+'[1]Ex-Africa 2024'!B906</f>
        <v>35500</v>
      </c>
      <c r="I12" s="153">
        <f>+'[1]Ex-Africa 2024'!B211+'[1]Ex-Africa 2024'!B608+'[1]Ex-Africa 2024'!B1005</f>
        <v>17750</v>
      </c>
      <c r="J12" s="153">
        <f>+'[1]Ex-Africa 2024'!B310+'[1]Ex-Africa 2024'!B707+'[1]Ex-Africa 2024'!B1104</f>
        <v>42250</v>
      </c>
      <c r="K12" s="75">
        <f t="shared" si="0"/>
        <v>119250</v>
      </c>
      <c r="L12" s="47">
        <f>+'[1]Ex-Africa 2025'!B13+'[1]Ex-Africa 2025'!B410+'[1]Ex-Africa 2025'!B807</f>
        <v>12500</v>
      </c>
      <c r="M12" s="153">
        <f>+'[1]Ex-Africa 2025'!B112+'[1]Ex-Africa 2025'!B509+'[1]Ex-Africa 2025'!B906</f>
        <v>42500</v>
      </c>
      <c r="N12" s="153">
        <f>+'[1]Ex-Africa 2024'!G211+'[1]Ex-Africa 2024'!G608+'[1]Ex-Africa 2024'!G1005</f>
        <v>0</v>
      </c>
      <c r="O12" s="153">
        <f>+'[1]Ex-Africa 2025'!B310+'[1]Ex-Africa 2025'!B707+'[1]Ex-Africa 2025'!B1104</f>
        <v>0</v>
      </c>
      <c r="P12" s="75">
        <f t="shared" si="1"/>
        <v>55000</v>
      </c>
    </row>
    <row r="13" spans="1:16" x14ac:dyDescent="0.2">
      <c r="A13" s="1" t="s">
        <v>115</v>
      </c>
      <c r="B13" s="153">
        <v>26190</v>
      </c>
      <c r="C13" s="102">
        <v>8000</v>
      </c>
      <c r="D13" s="153">
        <f>+'[1]Ex Africa 2021'!B1202</f>
        <v>0</v>
      </c>
      <c r="E13" s="153">
        <f>+'[1]Ex Africa 2022'!B1202</f>
        <v>0</v>
      </c>
      <c r="F13" s="154">
        <f>+'[1]Ex-Africa 2023'!B1202</f>
        <v>0</v>
      </c>
      <c r="G13" s="47">
        <f>+'[1]Ex-Africa 2024'!B14+'[1]Ex-Africa 2024'!B411+'[1]Ex-Africa 2024'!B808</f>
        <v>0</v>
      </c>
      <c r="H13" s="153">
        <f>+'[1]Ex-Africa 2024'!B113+'[1]Ex-Africa 2024'!B510+'[1]Ex-Africa 2024'!B907</f>
        <v>0</v>
      </c>
      <c r="I13" s="153">
        <f>+'[1]Ex-Africa 2024'!B212+'[1]Ex-Africa 2024'!B609+'[1]Ex-Africa 2024'!B1006</f>
        <v>0</v>
      </c>
      <c r="J13" s="153">
        <f>+'[1]Ex-Africa 2024'!B311+'[1]Ex-Africa 2024'!B708+'[1]Ex-Africa 2024'!B1105</f>
        <v>0</v>
      </c>
      <c r="K13" s="75">
        <f t="shared" si="0"/>
        <v>0</v>
      </c>
      <c r="L13" s="47">
        <f>+'[1]Ex-Africa 2025'!B14+'[1]Ex-Africa 2025'!B411+'[1]Ex-Africa 2025'!B808</f>
        <v>0</v>
      </c>
      <c r="M13" s="153">
        <f>+'[1]Ex-Africa 2025'!B113+'[1]Ex-Africa 2025'!B510+'[1]Ex-Africa 2025'!B907</f>
        <v>0</v>
      </c>
      <c r="N13" s="153">
        <f>+'[1]Ex-Africa 2024'!G212+'[1]Ex-Africa 2024'!G609+'[1]Ex-Africa 2024'!G1006</f>
        <v>0</v>
      </c>
      <c r="O13" s="153">
        <f>+'[1]Ex-Africa 2025'!B311+'[1]Ex-Africa 2025'!B708+'[1]Ex-Africa 2025'!B1105</f>
        <v>0</v>
      </c>
      <c r="P13" s="75">
        <f t="shared" si="1"/>
        <v>0</v>
      </c>
    </row>
    <row r="14" spans="1:16" x14ac:dyDescent="0.2">
      <c r="A14" s="1" t="s">
        <v>116</v>
      </c>
      <c r="B14" s="153">
        <v>456969</v>
      </c>
      <c r="C14" s="102">
        <v>146328</v>
      </c>
      <c r="D14" s="153">
        <f>+'[1]Ex Africa 2021'!B1203</f>
        <v>5000</v>
      </c>
      <c r="E14" s="153">
        <f>+'[1]Ex Africa 2022'!B1203</f>
        <v>123991</v>
      </c>
      <c r="F14" s="154">
        <f>+'[1]Ex-Africa 2023'!B1203</f>
        <v>0</v>
      </c>
      <c r="G14" s="47">
        <f>+'[1]Ex-Africa 2024'!B15+'[1]Ex-Africa 2024'!B412+'[1]Ex-Africa 2024'!B809</f>
        <v>0</v>
      </c>
      <c r="H14" s="153">
        <f>+'[1]Ex-Africa 2024'!B114+'[1]Ex-Africa 2024'!B511+'[1]Ex-Africa 2024'!B908</f>
        <v>0</v>
      </c>
      <c r="I14" s="153">
        <f>+'[1]Ex-Africa 2024'!B213+'[1]Ex-Africa 2024'!B610+'[1]Ex-Africa 2024'!B1007</f>
        <v>0</v>
      </c>
      <c r="J14" s="153">
        <f>+'[1]Ex-Africa 2024'!B312+'[1]Ex-Africa 2024'!B709+'[1]Ex-Africa 2024'!B1106</f>
        <v>0</v>
      </c>
      <c r="K14" s="75">
        <f t="shared" si="0"/>
        <v>0</v>
      </c>
      <c r="L14" s="47">
        <f>+'[1]Ex-Africa 2025'!B15+'[1]Ex-Africa 2025'!B412+'[1]Ex-Africa 2025'!B809</f>
        <v>10000</v>
      </c>
      <c r="M14" s="153">
        <f>+'[1]Ex-Africa 2025'!B114+'[1]Ex-Africa 2025'!B511+'[1]Ex-Africa 2025'!B908</f>
        <v>0</v>
      </c>
      <c r="N14" s="153">
        <f>+'[1]Ex-Africa 2024'!G213+'[1]Ex-Africa 2024'!G610+'[1]Ex-Africa 2024'!G1007</f>
        <v>0</v>
      </c>
      <c r="O14" s="153">
        <f>+'[1]Ex-Africa 2025'!B312+'[1]Ex-Africa 2025'!B709+'[1]Ex-Africa 2025'!B1106</f>
        <v>0</v>
      </c>
      <c r="P14" s="75">
        <f t="shared" si="1"/>
        <v>10000</v>
      </c>
    </row>
    <row r="15" spans="1:16" x14ac:dyDescent="0.2">
      <c r="A15" s="1" t="s">
        <v>117</v>
      </c>
      <c r="B15" s="153">
        <v>425499</v>
      </c>
      <c r="C15" s="102">
        <v>108200</v>
      </c>
      <c r="D15" s="153">
        <f>+'[1]Ex Africa 2021'!B1204</f>
        <v>20000</v>
      </c>
      <c r="E15" s="153">
        <f>+'[1]Ex Africa 2022'!B1204</f>
        <v>115500</v>
      </c>
      <c r="F15" s="154">
        <f>+'[1]Ex-Africa 2023'!B1204</f>
        <v>30000</v>
      </c>
      <c r="G15" s="47">
        <f>+'[1]Ex-Africa 2024'!B16+'[1]Ex-Africa 2024'!B413+'[1]Ex-Africa 2024'!B810</f>
        <v>0</v>
      </c>
      <c r="H15" s="153">
        <f>+'[1]Ex-Africa 2024'!B115+'[1]Ex-Africa 2024'!B512+'[1]Ex-Africa 2024'!B909</f>
        <v>115500</v>
      </c>
      <c r="I15" s="153">
        <f>+'[1]Ex-Africa 2024'!B214+'[1]Ex-Africa 2024'!B611+'[1]Ex-Africa 2024'!B1008</f>
        <v>0</v>
      </c>
      <c r="J15" s="153">
        <f>+'[1]Ex-Africa 2024'!B313+'[1]Ex-Africa 2024'!B710+'[1]Ex-Africa 2024'!B1107</f>
        <v>0</v>
      </c>
      <c r="K15" s="75">
        <f t="shared" si="0"/>
        <v>115500</v>
      </c>
      <c r="L15" s="47">
        <f>+'[1]Ex-Africa 2025'!B16+'[1]Ex-Africa 2025'!B413+'[1]Ex-Africa 2025'!B810</f>
        <v>0</v>
      </c>
      <c r="M15" s="153">
        <f>+'[1]Ex-Africa 2025'!B115+'[1]Ex-Africa 2025'!B512+'[1]Ex-Africa 2025'!B909</f>
        <v>0</v>
      </c>
      <c r="N15" s="153">
        <f>+'[1]Ex-Africa 2024'!G214+'[1]Ex-Africa 2024'!G611+'[1]Ex-Africa 2024'!G1008</f>
        <v>0</v>
      </c>
      <c r="O15" s="153">
        <f>+'[1]Ex-Africa 2025'!B313+'[1]Ex-Africa 2025'!B710+'[1]Ex-Africa 2025'!B1107</f>
        <v>0</v>
      </c>
      <c r="P15" s="75">
        <f t="shared" si="1"/>
        <v>0</v>
      </c>
    </row>
    <row r="16" spans="1:16" x14ac:dyDescent="0.2">
      <c r="A16" s="1" t="s">
        <v>118</v>
      </c>
      <c r="B16" s="153">
        <v>2958800</v>
      </c>
      <c r="C16" s="102">
        <v>77450</v>
      </c>
      <c r="D16" s="153">
        <f>+'[1]Ex Africa 2021'!B1205</f>
        <v>200550</v>
      </c>
      <c r="E16" s="153">
        <f>+'[1]Ex Africa 2022'!B1205</f>
        <v>36000</v>
      </c>
      <c r="F16" s="154">
        <f>+'[1]Ex-Africa 2023'!B1205</f>
        <v>0</v>
      </c>
      <c r="G16" s="47">
        <f>+'[1]Ex-Africa 2024'!B17+'[1]Ex-Africa 2024'!B414+'[1]Ex-Africa 2024'!B811</f>
        <v>0</v>
      </c>
      <c r="H16" s="153">
        <f>+'[1]Ex-Africa 2024'!B116+'[1]Ex-Africa 2024'!B513+'[1]Ex-Africa 2024'!B910</f>
        <v>0</v>
      </c>
      <c r="I16" s="153">
        <f>+'[1]Ex-Africa 2024'!B215+'[1]Ex-Africa 2024'!B612+'[1]Ex-Africa 2024'!B1009</f>
        <v>50000</v>
      </c>
      <c r="J16" s="153">
        <f>+'[1]Ex-Africa 2024'!B314+'[1]Ex-Africa 2024'!B711+'[1]Ex-Africa 2024'!B1108</f>
        <v>200000</v>
      </c>
      <c r="K16" s="75">
        <f t="shared" si="0"/>
        <v>250000</v>
      </c>
      <c r="L16" s="47">
        <f>+'[1]Ex-Africa 2025'!B17+'[1]Ex-Africa 2025'!B414+'[1]Ex-Africa 2025'!B811</f>
        <v>150000</v>
      </c>
      <c r="M16" s="153">
        <f>+'[1]Ex-Africa 2025'!B116+'[1]Ex-Africa 2025'!B513+'[1]Ex-Africa 2025'!B910</f>
        <v>0</v>
      </c>
      <c r="N16" s="153">
        <f>+'[1]Ex-Africa 2024'!G215+'[1]Ex-Africa 2024'!G612+'[1]Ex-Africa 2024'!G1009</f>
        <v>0</v>
      </c>
      <c r="O16" s="153">
        <f>+'[1]Ex-Africa 2025'!B314+'[1]Ex-Africa 2025'!B711+'[1]Ex-Africa 2025'!B1108</f>
        <v>0</v>
      </c>
      <c r="P16" s="75">
        <f t="shared" si="1"/>
        <v>150000</v>
      </c>
    </row>
    <row r="17" spans="1:16" x14ac:dyDescent="0.2">
      <c r="A17" s="1" t="s">
        <v>119</v>
      </c>
      <c r="B17" s="153">
        <v>13105471</v>
      </c>
      <c r="C17" s="102">
        <v>250000</v>
      </c>
      <c r="D17" s="153">
        <f>+'[1]Ex Africa 2021'!B1206</f>
        <v>887100</v>
      </c>
      <c r="E17" s="153">
        <f>+'[1]Ex Africa 2022'!B1206</f>
        <v>215900</v>
      </c>
      <c r="F17" s="154">
        <f>+'[1]Ex-Africa 2023'!B1206</f>
        <v>209100</v>
      </c>
      <c r="G17" s="47">
        <f>+'[1]Ex-Africa 2024'!B18+'[1]Ex-Africa 2024'!B415+'[1]Ex-Africa 2024'!B812</f>
        <v>167200</v>
      </c>
      <c r="H17" s="153">
        <f>+'[1]Ex-Africa 2024'!B117+'[1]Ex-Africa 2024'!B514+'[1]Ex-Africa 2024'!B911</f>
        <v>426950</v>
      </c>
      <c r="I17" s="153">
        <f>+'[1]Ex-Africa 2024'!B216+'[1]Ex-Africa 2024'!B613+'[1]Ex-Africa 2024'!B1010</f>
        <v>0</v>
      </c>
      <c r="J17" s="153">
        <f>+'[1]Ex-Africa 2024'!B315+'[1]Ex-Africa 2024'!B712+'[1]Ex-Africa 2024'!B1109</f>
        <v>0</v>
      </c>
      <c r="K17" s="75">
        <f t="shared" si="0"/>
        <v>594150</v>
      </c>
      <c r="L17" s="47">
        <f>+'[1]Ex-Africa 2025'!B18+'[1]Ex-Africa 2025'!B415+'[1]Ex-Africa 2025'!B812</f>
        <v>100050</v>
      </c>
      <c r="M17" s="153">
        <f>+'[1]Ex-Africa 2025'!B117+'[1]Ex-Africa 2025'!B514+'[1]Ex-Africa 2025'!B911</f>
        <v>0</v>
      </c>
      <c r="N17" s="153">
        <f>+'[1]Ex-Africa 2024'!G216+'[1]Ex-Africa 2024'!G613+'[1]Ex-Africa 2024'!G1010</f>
        <v>0</v>
      </c>
      <c r="O17" s="153">
        <f>+'[1]Ex-Africa 2025'!B315+'[1]Ex-Africa 2025'!B712+'[1]Ex-Africa 2025'!B1109</f>
        <v>0</v>
      </c>
      <c r="P17" s="75">
        <f t="shared" si="1"/>
        <v>100050</v>
      </c>
    </row>
    <row r="18" spans="1:16" x14ac:dyDescent="0.2">
      <c r="A18" s="1" t="s">
        <v>120</v>
      </c>
      <c r="B18" s="153">
        <v>26000</v>
      </c>
      <c r="C18" s="102">
        <v>0</v>
      </c>
      <c r="D18" s="153">
        <f>+'[1]Ex Africa 2021'!B1207</f>
        <v>0</v>
      </c>
      <c r="E18" s="153">
        <f>+'[1]Ex Africa 2022'!B1207</f>
        <v>0</v>
      </c>
      <c r="F18" s="154">
        <f>+'[1]Ex-Africa 2023'!B1207</f>
        <v>0</v>
      </c>
      <c r="G18" s="47">
        <f>+'[1]Ex-Africa 2024'!B19+'[1]Ex-Africa 2024'!B416+'[1]Ex-Africa 2024'!B813</f>
        <v>0</v>
      </c>
      <c r="H18" s="153">
        <f>+'[1]Ex-Africa 2024'!B118+'[1]Ex-Africa 2024'!B515+'[1]Ex-Africa 2024'!B912</f>
        <v>0</v>
      </c>
      <c r="I18" s="153">
        <f>+'[1]Ex-Africa 2024'!B217+'[1]Ex-Africa 2024'!B614+'[1]Ex-Africa 2024'!B1011</f>
        <v>0</v>
      </c>
      <c r="J18" s="153">
        <f>+'[1]Ex-Africa 2024'!B316+'[1]Ex-Africa 2024'!B713+'[1]Ex-Africa 2024'!B1110</f>
        <v>0</v>
      </c>
      <c r="K18" s="75">
        <f t="shared" si="0"/>
        <v>0</v>
      </c>
      <c r="L18" s="47">
        <f>+'[1]Ex-Africa 2025'!B19+'[1]Ex-Africa 2025'!B416+'[1]Ex-Africa 2025'!B813</f>
        <v>0</v>
      </c>
      <c r="M18" s="153">
        <f>+'[1]Ex-Africa 2025'!B118+'[1]Ex-Africa 2025'!B515+'[1]Ex-Africa 2025'!B912</f>
        <v>0</v>
      </c>
      <c r="N18" s="153">
        <f>+'[1]Ex-Africa 2024'!G217+'[1]Ex-Africa 2024'!G614+'[1]Ex-Africa 2024'!G1011</f>
        <v>0</v>
      </c>
      <c r="O18" s="153">
        <f>+'[1]Ex-Africa 2025'!B316+'[1]Ex-Africa 2025'!B713+'[1]Ex-Africa 2025'!B1110</f>
        <v>0</v>
      </c>
      <c r="P18" s="75">
        <f t="shared" si="1"/>
        <v>0</v>
      </c>
    </row>
    <row r="19" spans="1:16" x14ac:dyDescent="0.2">
      <c r="A19" s="1" t="s">
        <v>121</v>
      </c>
      <c r="B19" s="153">
        <v>1194846</v>
      </c>
      <c r="C19" s="102">
        <v>0</v>
      </c>
      <c r="D19" s="153">
        <f>+'[1]Ex Africa 2021'!B1208</f>
        <v>0</v>
      </c>
      <c r="E19" s="153">
        <f>+'[1]Ex Africa 2022'!B1208</f>
        <v>0</v>
      </c>
      <c r="F19" s="154">
        <f>+'[1]Ex-Africa 2023'!B1208</f>
        <v>160</v>
      </c>
      <c r="G19" s="47">
        <f>+'[1]Ex-Africa 2024'!B20+'[1]Ex-Africa 2024'!B417+'[1]Ex-Africa 2024'!B814</f>
        <v>0</v>
      </c>
      <c r="H19" s="153">
        <f>+'[1]Ex-Africa 2024'!B119+'[1]Ex-Africa 2024'!B516+'[1]Ex-Africa 2024'!B913</f>
        <v>0</v>
      </c>
      <c r="I19" s="153">
        <f>+'[1]Ex-Africa 2024'!B218+'[1]Ex-Africa 2024'!B615+'[1]Ex-Africa 2024'!B1012</f>
        <v>0</v>
      </c>
      <c r="J19" s="153">
        <f>+'[1]Ex-Africa 2024'!B317+'[1]Ex-Africa 2024'!B714+'[1]Ex-Africa 2024'!B1111</f>
        <v>0</v>
      </c>
      <c r="K19" s="75">
        <f t="shared" si="0"/>
        <v>0</v>
      </c>
      <c r="L19" s="47">
        <f>+'[1]Ex-Africa 2025'!B20+'[1]Ex-Africa 2025'!B417+'[1]Ex-Africa 2025'!B814</f>
        <v>0</v>
      </c>
      <c r="M19" s="153">
        <f>+'[1]Ex-Africa 2025'!B119+'[1]Ex-Africa 2025'!B516+'[1]Ex-Africa 2025'!B913</f>
        <v>0</v>
      </c>
      <c r="N19" s="153">
        <f>+'[1]Ex-Africa 2024'!G218+'[1]Ex-Africa 2024'!G615+'[1]Ex-Africa 2024'!G1012</f>
        <v>0</v>
      </c>
      <c r="O19" s="153">
        <f>+'[1]Ex-Africa 2025'!B317+'[1]Ex-Africa 2025'!B714+'[1]Ex-Africa 2025'!B1111</f>
        <v>0</v>
      </c>
      <c r="P19" s="75">
        <f t="shared" si="1"/>
        <v>0</v>
      </c>
    </row>
    <row r="20" spans="1:16" x14ac:dyDescent="0.2">
      <c r="A20" s="1" t="s">
        <v>122</v>
      </c>
      <c r="B20" s="153">
        <v>1943610</v>
      </c>
      <c r="C20" s="102">
        <v>348432</v>
      </c>
      <c r="D20" s="153">
        <f>+'[1]Ex Africa 2021'!B1209</f>
        <v>28250</v>
      </c>
      <c r="E20" s="153">
        <f>+'[1]Ex Africa 2022'!B1209</f>
        <v>29400</v>
      </c>
      <c r="F20" s="154">
        <f>+'[1]Ex-Africa 2023'!B1209</f>
        <v>13200</v>
      </c>
      <c r="G20" s="47">
        <f>+'[1]Ex-Africa 2024'!B21+'[1]Ex-Africa 2024'!B418+'[1]Ex-Africa 2024'!B815</f>
        <v>55346</v>
      </c>
      <c r="H20" s="153">
        <f>+'[1]Ex-Africa 2024'!B120+'[1]Ex-Africa 2024'!B517+'[1]Ex-Africa 2024'!B914</f>
        <v>0</v>
      </c>
      <c r="I20" s="153">
        <f>+'[1]Ex-Africa 2024'!B219+'[1]Ex-Africa 2024'!B616+'[1]Ex-Africa 2024'!B1013</f>
        <v>0</v>
      </c>
      <c r="J20" s="153">
        <f>+'[1]Ex-Africa 2024'!B318+'[1]Ex-Africa 2024'!B715+'[1]Ex-Africa 2024'!B1112</f>
        <v>0</v>
      </c>
      <c r="K20" s="75">
        <f t="shared" si="0"/>
        <v>55346</v>
      </c>
      <c r="L20" s="47">
        <f>+'[1]Ex-Africa 2025'!B21+'[1]Ex-Africa 2025'!B418+'[1]Ex-Africa 2025'!B815</f>
        <v>18200</v>
      </c>
      <c r="M20" s="153">
        <f>+'[1]Ex-Africa 2025'!B120+'[1]Ex-Africa 2025'!B517+'[1]Ex-Africa 2025'!B914</f>
        <v>0</v>
      </c>
      <c r="N20" s="153">
        <f>+'[1]Ex-Africa 2024'!G219+'[1]Ex-Africa 2024'!G616+'[1]Ex-Africa 2024'!G1013</f>
        <v>0</v>
      </c>
      <c r="O20" s="153">
        <f>+'[1]Ex-Africa 2025'!B318+'[1]Ex-Africa 2025'!B715+'[1]Ex-Africa 2025'!B1112</f>
        <v>0</v>
      </c>
      <c r="P20" s="75">
        <f t="shared" si="1"/>
        <v>18200</v>
      </c>
    </row>
    <row r="21" spans="1:16" x14ac:dyDescent="0.2">
      <c r="A21" s="1" t="s">
        <v>123</v>
      </c>
      <c r="B21" s="153">
        <v>131876</v>
      </c>
      <c r="C21" s="102">
        <v>31000</v>
      </c>
      <c r="D21" s="153">
        <f>+'[1]Ex Africa 2021'!B1210</f>
        <v>0</v>
      </c>
      <c r="E21" s="153">
        <f>+'[1]Ex Africa 2022'!B1210</f>
        <v>0</v>
      </c>
      <c r="F21" s="154">
        <f>+'[1]Ex-Africa 2023'!B1210</f>
        <v>44000</v>
      </c>
      <c r="G21" s="47">
        <f>+'[1]Ex-Africa 2024'!B22+'[1]Ex-Africa 2024'!B419+'[1]Ex-Africa 2024'!B816</f>
        <v>0</v>
      </c>
      <c r="H21" s="153">
        <f>+'[1]Ex-Africa 2024'!B121+'[1]Ex-Africa 2024'!B518+'[1]Ex-Africa 2024'!B915</f>
        <v>0</v>
      </c>
      <c r="I21" s="153">
        <f>+'[1]Ex-Africa 2024'!B220+'[1]Ex-Africa 2024'!B617+'[1]Ex-Africa 2024'!B1014</f>
        <v>0</v>
      </c>
      <c r="J21" s="153">
        <f>+'[1]Ex-Africa 2024'!B319+'[1]Ex-Africa 2024'!B716+'[1]Ex-Africa 2024'!B1113</f>
        <v>0</v>
      </c>
      <c r="K21" s="75">
        <f t="shared" si="0"/>
        <v>0</v>
      </c>
      <c r="L21" s="47">
        <f>+'[1]Ex-Africa 2025'!B22+'[1]Ex-Africa 2025'!B419+'[1]Ex-Africa 2025'!B816</f>
        <v>20000</v>
      </c>
      <c r="M21" s="153">
        <f>+'[1]Ex-Africa 2025'!B121+'[1]Ex-Africa 2025'!B518+'[1]Ex-Africa 2025'!B915</f>
        <v>0</v>
      </c>
      <c r="N21" s="153">
        <f>+'[1]Ex-Africa 2024'!G220+'[1]Ex-Africa 2024'!G617+'[1]Ex-Africa 2024'!G1014</f>
        <v>0</v>
      </c>
      <c r="O21" s="153">
        <f>+'[1]Ex-Africa 2025'!B319+'[1]Ex-Africa 2025'!B716+'[1]Ex-Africa 2025'!B1113</f>
        <v>0</v>
      </c>
      <c r="P21" s="75">
        <f t="shared" si="1"/>
        <v>20000</v>
      </c>
    </row>
    <row r="22" spans="1:16" x14ac:dyDescent="0.2">
      <c r="A22" s="1" t="s">
        <v>124</v>
      </c>
      <c r="B22" s="153">
        <v>11600</v>
      </c>
      <c r="C22" s="102">
        <v>0</v>
      </c>
      <c r="D22" s="153">
        <f>+'[1]Ex Africa 2021'!B1211</f>
        <v>0</v>
      </c>
      <c r="E22" s="153">
        <f>+'[1]Ex Africa 2022'!B1211</f>
        <v>10862</v>
      </c>
      <c r="F22" s="154">
        <f>+'[1]Ex-Africa 2023'!B1211</f>
        <v>0</v>
      </c>
      <c r="G22" s="47">
        <f>+'[1]Ex-Africa 2024'!B23+'[1]Ex-Africa 2024'!B420+'[1]Ex-Africa 2024'!B817</f>
        <v>0</v>
      </c>
      <c r="H22" s="153">
        <f>+'[1]Ex-Africa 2024'!B122+'[1]Ex-Africa 2024'!B519+'[1]Ex-Africa 2024'!B916</f>
        <v>0</v>
      </c>
      <c r="I22" s="153">
        <f>+'[1]Ex-Africa 2024'!B221+'[1]Ex-Africa 2024'!B618+'[1]Ex-Africa 2024'!B1015</f>
        <v>0</v>
      </c>
      <c r="J22" s="153">
        <f>+'[1]Ex-Africa 2024'!B320+'[1]Ex-Africa 2024'!B717+'[1]Ex-Africa 2024'!B1114</f>
        <v>0</v>
      </c>
      <c r="K22" s="75">
        <f t="shared" si="0"/>
        <v>0</v>
      </c>
      <c r="L22" s="47">
        <f>+'[1]Ex-Africa 2025'!B23+'[1]Ex-Africa 2025'!B420+'[1]Ex-Africa 2025'!B817</f>
        <v>0</v>
      </c>
      <c r="M22" s="153">
        <f>+'[1]Ex-Africa 2025'!B122+'[1]Ex-Africa 2025'!B519+'[1]Ex-Africa 2025'!B916</f>
        <v>0</v>
      </c>
      <c r="N22" s="153">
        <f>+'[1]Ex-Africa 2024'!G221+'[1]Ex-Africa 2024'!G618+'[1]Ex-Africa 2024'!G1015</f>
        <v>0</v>
      </c>
      <c r="O22" s="153">
        <f>+'[1]Ex-Africa 2025'!B320+'[1]Ex-Africa 2025'!B717+'[1]Ex-Africa 2025'!B1114</f>
        <v>0</v>
      </c>
      <c r="P22" s="75">
        <f t="shared" si="1"/>
        <v>0</v>
      </c>
    </row>
    <row r="23" spans="1:16" x14ac:dyDescent="0.2">
      <c r="A23" s="1" t="s">
        <v>125</v>
      </c>
      <c r="B23" s="153">
        <v>657774</v>
      </c>
      <c r="C23" s="102">
        <v>0</v>
      </c>
      <c r="D23" s="153">
        <f>+'[1]Ex Africa 2021'!B1212</f>
        <v>0</v>
      </c>
      <c r="E23" s="153">
        <f>+'[1]Ex Africa 2022'!B1212</f>
        <v>0</v>
      </c>
      <c r="F23" s="154">
        <f>+'[1]Ex-Africa 2023'!B1212</f>
        <v>0</v>
      </c>
      <c r="G23" s="47">
        <f>+'[1]Ex-Africa 2024'!B24+'[1]Ex-Africa 2024'!B421+'[1]Ex-Africa 2024'!B818</f>
        <v>0</v>
      </c>
      <c r="H23" s="153">
        <f>+'[1]Ex-Africa 2024'!B123+'[1]Ex-Africa 2024'!B520+'[1]Ex-Africa 2024'!B917</f>
        <v>0</v>
      </c>
      <c r="I23" s="153">
        <f>+'[1]Ex-Africa 2024'!B222+'[1]Ex-Africa 2024'!B619+'[1]Ex-Africa 2024'!B1016</f>
        <v>0</v>
      </c>
      <c r="J23" s="153">
        <f>+'[1]Ex-Africa 2024'!B321+'[1]Ex-Africa 2024'!B718+'[1]Ex-Africa 2024'!B1115</f>
        <v>0</v>
      </c>
      <c r="K23" s="75">
        <f t="shared" si="0"/>
        <v>0</v>
      </c>
      <c r="L23" s="47">
        <f>+'[1]Ex-Africa 2025'!B24+'[1]Ex-Africa 2025'!B421+'[1]Ex-Africa 2025'!B818</f>
        <v>0</v>
      </c>
      <c r="M23" s="153">
        <f>+'[1]Ex-Africa 2025'!B123+'[1]Ex-Africa 2025'!B520+'[1]Ex-Africa 2025'!B917</f>
        <v>0</v>
      </c>
      <c r="N23" s="153">
        <f>+'[1]Ex-Africa 2024'!G222+'[1]Ex-Africa 2024'!G619+'[1]Ex-Africa 2024'!G1016</f>
        <v>0</v>
      </c>
      <c r="O23" s="153">
        <f>+'[1]Ex-Africa 2025'!B321+'[1]Ex-Africa 2025'!B718+'[1]Ex-Africa 2025'!B1115</f>
        <v>0</v>
      </c>
      <c r="P23" s="75">
        <f t="shared" si="1"/>
        <v>0</v>
      </c>
    </row>
    <row r="24" spans="1:16" x14ac:dyDescent="0.2">
      <c r="A24" s="1" t="s">
        <v>126</v>
      </c>
      <c r="B24" s="153">
        <v>615225</v>
      </c>
      <c r="C24" s="102">
        <v>0</v>
      </c>
      <c r="D24" s="153">
        <f>+'[1]Ex Africa 2021'!B1213</f>
        <v>1400</v>
      </c>
      <c r="E24" s="153">
        <f>+'[1]Ex Africa 2022'!B1213</f>
        <v>140313</v>
      </c>
      <c r="F24" s="154">
        <f>+'[1]Ex-Africa 2023'!B1213</f>
        <v>0</v>
      </c>
      <c r="G24" s="47">
        <f>+'[1]Ex-Africa 2024'!B25+'[1]Ex-Africa 2024'!B422+'[1]Ex-Africa 2024'!B819</f>
        <v>0</v>
      </c>
      <c r="H24" s="153">
        <f>+'[1]Ex-Africa 2024'!B124+'[1]Ex-Africa 2024'!B521+'[1]Ex-Africa 2024'!B918</f>
        <v>0</v>
      </c>
      <c r="I24" s="153">
        <f>+'[1]Ex-Africa 2024'!B223+'[1]Ex-Africa 2024'!B620+'[1]Ex-Africa 2024'!B1017</f>
        <v>0</v>
      </c>
      <c r="J24" s="153">
        <f>+'[1]Ex-Africa 2024'!B322+'[1]Ex-Africa 2024'!B719+'[1]Ex-Africa 2024'!B1116</f>
        <v>0</v>
      </c>
      <c r="K24" s="75">
        <f t="shared" si="0"/>
        <v>0</v>
      </c>
      <c r="L24" s="47">
        <f>+'[1]Ex-Africa 2025'!B25+'[1]Ex-Africa 2025'!B422+'[1]Ex-Africa 2025'!B819</f>
        <v>0</v>
      </c>
      <c r="M24" s="153">
        <f>+'[1]Ex-Africa 2025'!B124+'[1]Ex-Africa 2025'!B521+'[1]Ex-Africa 2025'!B918</f>
        <v>0</v>
      </c>
      <c r="N24" s="153">
        <f>+'[1]Ex-Africa 2024'!G223+'[1]Ex-Africa 2024'!G620+'[1]Ex-Africa 2024'!G1017</f>
        <v>0</v>
      </c>
      <c r="O24" s="153">
        <f>+'[1]Ex-Africa 2025'!B322+'[1]Ex-Africa 2025'!B719+'[1]Ex-Africa 2025'!B1116</f>
        <v>0</v>
      </c>
      <c r="P24" s="75">
        <f t="shared" si="1"/>
        <v>0</v>
      </c>
    </row>
    <row r="25" spans="1:16" x14ac:dyDescent="0.2">
      <c r="A25" s="1" t="s">
        <v>127</v>
      </c>
      <c r="B25" s="153">
        <v>805985</v>
      </c>
      <c r="C25" s="102">
        <v>151000</v>
      </c>
      <c r="D25" s="153">
        <f>+'[1]Ex Africa 2021'!B1214</f>
        <v>73700</v>
      </c>
      <c r="E25" s="153">
        <f>+'[1]Ex Africa 2022'!B1214</f>
        <v>28500</v>
      </c>
      <c r="F25" s="154">
        <f>+'[1]Ex-Africa 2023'!B1214</f>
        <v>363000</v>
      </c>
      <c r="G25" s="47">
        <f>+'[1]Ex-Africa 2024'!B26+'[1]Ex-Africa 2024'!B423+'[1]Ex-Africa 2024'!B820</f>
        <v>283000</v>
      </c>
      <c r="H25" s="153">
        <f>+'[1]Ex-Africa 2024'!B125+'[1]Ex-Africa 2024'!B522+'[1]Ex-Africa 2024'!B919</f>
        <v>20000</v>
      </c>
      <c r="I25" s="153">
        <f>+'[1]Ex-Africa 2024'!B224+'[1]Ex-Africa 2024'!B621+'[1]Ex-Africa 2024'!B1018</f>
        <v>0</v>
      </c>
      <c r="J25" s="153">
        <f>+'[1]Ex-Africa 2024'!B323+'[1]Ex-Africa 2024'!B720+'[1]Ex-Africa 2024'!B1117</f>
        <v>0</v>
      </c>
      <c r="K25" s="75">
        <f t="shared" si="0"/>
        <v>303000</v>
      </c>
      <c r="L25" s="47">
        <f>+'[1]Ex-Africa 2025'!B26+'[1]Ex-Africa 2025'!B423+'[1]Ex-Africa 2025'!B820</f>
        <v>0</v>
      </c>
      <c r="M25" s="153">
        <f>+'[1]Ex-Africa 2025'!B125+'[1]Ex-Africa 2025'!B522+'[1]Ex-Africa 2025'!B919</f>
        <v>0</v>
      </c>
      <c r="N25" s="153">
        <f>+'[1]Ex-Africa 2024'!G224+'[1]Ex-Africa 2024'!G621+'[1]Ex-Africa 2024'!G1018</f>
        <v>0</v>
      </c>
      <c r="O25" s="153">
        <f>+'[1]Ex-Africa 2025'!B323+'[1]Ex-Africa 2025'!B720+'[1]Ex-Africa 2025'!B1117</f>
        <v>0</v>
      </c>
      <c r="P25" s="75">
        <f t="shared" si="1"/>
        <v>0</v>
      </c>
    </row>
    <row r="26" spans="1:16" x14ac:dyDescent="0.2">
      <c r="A26" s="1" t="s">
        <v>128</v>
      </c>
      <c r="B26" s="153">
        <v>134750</v>
      </c>
      <c r="C26" s="102">
        <v>0</v>
      </c>
      <c r="D26" s="153">
        <f>+'[1]Ex Africa 2021'!B1215</f>
        <v>0</v>
      </c>
      <c r="E26" s="153">
        <f>+'[1]Ex Africa 2022'!B1215</f>
        <v>0</v>
      </c>
      <c r="F26" s="154">
        <f>+'[1]Ex-Africa 2023'!B1215</f>
        <v>0</v>
      </c>
      <c r="G26" s="47">
        <f>+'[1]Ex-Africa 2024'!B27+'[1]Ex-Africa 2024'!B424+'[1]Ex-Africa 2024'!B821</f>
        <v>0</v>
      </c>
      <c r="H26" s="153">
        <f>+'[1]Ex-Africa 2024'!B126+'[1]Ex-Africa 2024'!B523+'[1]Ex-Africa 2024'!B920</f>
        <v>0</v>
      </c>
      <c r="I26" s="153">
        <f>+'[1]Ex-Africa 2024'!B225+'[1]Ex-Africa 2024'!B622+'[1]Ex-Africa 2024'!B1019</f>
        <v>0</v>
      </c>
      <c r="J26" s="153">
        <f>+'[1]Ex-Africa 2024'!B324+'[1]Ex-Africa 2024'!B721+'[1]Ex-Africa 2024'!B1118</f>
        <v>0</v>
      </c>
      <c r="K26" s="75">
        <f t="shared" si="0"/>
        <v>0</v>
      </c>
      <c r="L26" s="47">
        <f>+'[1]Ex-Africa 2025'!B27+'[1]Ex-Africa 2025'!B424+'[1]Ex-Africa 2025'!B821</f>
        <v>0</v>
      </c>
      <c r="M26" s="153">
        <f>+'[1]Ex-Africa 2025'!B126+'[1]Ex-Africa 2025'!B523+'[1]Ex-Africa 2025'!B920</f>
        <v>0</v>
      </c>
      <c r="N26" s="153">
        <f>+'[1]Ex-Africa 2024'!G225+'[1]Ex-Africa 2024'!G622+'[1]Ex-Africa 2024'!G1019</f>
        <v>0</v>
      </c>
      <c r="O26" s="153">
        <f>+'[1]Ex-Africa 2025'!B324+'[1]Ex-Africa 2025'!B721+'[1]Ex-Africa 2025'!B1118</f>
        <v>0</v>
      </c>
      <c r="P26" s="75">
        <f t="shared" si="1"/>
        <v>0</v>
      </c>
    </row>
    <row r="27" spans="1:16" x14ac:dyDescent="0.2">
      <c r="A27" s="1" t="s">
        <v>129</v>
      </c>
      <c r="B27" s="153">
        <v>23600</v>
      </c>
      <c r="C27" s="102">
        <v>0</v>
      </c>
      <c r="D27" s="153">
        <f>+'[1]Ex Africa 2021'!B1216</f>
        <v>0</v>
      </c>
      <c r="E27" s="153">
        <f>+'[1]Ex Africa 2022'!B1216</f>
        <v>0</v>
      </c>
      <c r="F27" s="154">
        <f>+'[1]Ex-Africa 2023'!B1216</f>
        <v>0</v>
      </c>
      <c r="G27" s="47">
        <f>+'[1]Ex-Africa 2024'!B28+'[1]Ex-Africa 2024'!B425+'[1]Ex-Africa 2024'!B822</f>
        <v>0</v>
      </c>
      <c r="H27" s="153">
        <f>+'[1]Ex-Africa 2024'!B127+'[1]Ex-Africa 2024'!B524+'[1]Ex-Africa 2024'!B921</f>
        <v>0</v>
      </c>
      <c r="I27" s="153">
        <f>+'[1]Ex-Africa 2024'!B226+'[1]Ex-Africa 2024'!B623+'[1]Ex-Africa 2024'!B1020</f>
        <v>0</v>
      </c>
      <c r="J27" s="153">
        <f>+'[1]Ex-Africa 2024'!B325+'[1]Ex-Africa 2024'!B722+'[1]Ex-Africa 2024'!B1119</f>
        <v>0</v>
      </c>
      <c r="K27" s="75">
        <f t="shared" si="0"/>
        <v>0</v>
      </c>
      <c r="L27" s="47">
        <f>+'[1]Ex-Africa 2025'!B28+'[1]Ex-Africa 2025'!B425+'[1]Ex-Africa 2025'!B822</f>
        <v>0</v>
      </c>
      <c r="M27" s="153">
        <f>+'[1]Ex-Africa 2025'!B127+'[1]Ex-Africa 2025'!B524+'[1]Ex-Africa 2025'!B921</f>
        <v>0</v>
      </c>
      <c r="N27" s="153">
        <f>+'[1]Ex-Africa 2024'!G226+'[1]Ex-Africa 2024'!G623+'[1]Ex-Africa 2024'!G1020</f>
        <v>0</v>
      </c>
      <c r="O27" s="153">
        <f>+'[1]Ex-Africa 2025'!B325+'[1]Ex-Africa 2025'!B722+'[1]Ex-Africa 2025'!B1119</f>
        <v>0</v>
      </c>
      <c r="P27" s="75">
        <f t="shared" si="1"/>
        <v>0</v>
      </c>
    </row>
    <row r="28" spans="1:16" x14ac:dyDescent="0.2">
      <c r="A28" s="1" t="s">
        <v>130</v>
      </c>
      <c r="B28" s="153">
        <v>99026</v>
      </c>
      <c r="C28" s="102">
        <v>0</v>
      </c>
      <c r="D28" s="153">
        <f>+'[1]Ex Africa 2021'!B1217</f>
        <v>0</v>
      </c>
      <c r="E28" s="153">
        <f>+'[1]Ex Africa 2022'!B1217</f>
        <v>0</v>
      </c>
      <c r="F28" s="154">
        <f>+'[1]Ex-Africa 2023'!B1217</f>
        <v>0</v>
      </c>
      <c r="G28" s="47">
        <f>+'[1]Ex-Africa 2024'!B29+'[1]Ex-Africa 2024'!B426+'[1]Ex-Africa 2024'!B823</f>
        <v>0</v>
      </c>
      <c r="H28" s="153">
        <f>+'[1]Ex-Africa 2024'!B128+'[1]Ex-Africa 2024'!B525+'[1]Ex-Africa 2024'!B922</f>
        <v>0</v>
      </c>
      <c r="I28" s="153">
        <f>+'[1]Ex-Africa 2024'!B227+'[1]Ex-Africa 2024'!B624+'[1]Ex-Africa 2024'!B1021</f>
        <v>0</v>
      </c>
      <c r="J28" s="153">
        <f>+'[1]Ex-Africa 2024'!B326+'[1]Ex-Africa 2024'!B723+'[1]Ex-Africa 2024'!B1120</f>
        <v>0</v>
      </c>
      <c r="K28" s="75">
        <f t="shared" si="0"/>
        <v>0</v>
      </c>
      <c r="L28" s="47">
        <f>+'[1]Ex-Africa 2025'!B29+'[1]Ex-Africa 2025'!B426+'[1]Ex-Africa 2025'!B823</f>
        <v>5000</v>
      </c>
      <c r="M28" s="153">
        <f>+'[1]Ex-Africa 2025'!B128+'[1]Ex-Africa 2025'!B525+'[1]Ex-Africa 2025'!B922</f>
        <v>0</v>
      </c>
      <c r="N28" s="153">
        <f>+'[1]Ex-Africa 2024'!G227+'[1]Ex-Africa 2024'!G624+'[1]Ex-Africa 2024'!G1021</f>
        <v>0</v>
      </c>
      <c r="O28" s="153">
        <f>+'[1]Ex-Africa 2025'!B326+'[1]Ex-Africa 2025'!B723+'[1]Ex-Africa 2025'!B1120</f>
        <v>0</v>
      </c>
      <c r="P28" s="75">
        <f t="shared" si="1"/>
        <v>5000</v>
      </c>
    </row>
    <row r="29" spans="1:16" x14ac:dyDescent="0.2">
      <c r="A29" s="1" t="s">
        <v>131</v>
      </c>
      <c r="B29" s="153">
        <v>18400</v>
      </c>
      <c r="C29" s="102">
        <v>0</v>
      </c>
      <c r="D29" s="153">
        <f>+'[1]Ex Africa 2021'!B1218</f>
        <v>0</v>
      </c>
      <c r="E29" s="153">
        <f>+'[1]Ex Africa 2022'!B1218</f>
        <v>0</v>
      </c>
      <c r="F29" s="154">
        <f>+'[1]Ex-Africa 2023'!B1218</f>
        <v>0</v>
      </c>
      <c r="G29" s="47">
        <f>+'[1]Ex-Africa 2024'!B30+'[1]Ex-Africa 2024'!B427+'[1]Ex-Africa 2024'!B824</f>
        <v>0</v>
      </c>
      <c r="H29" s="153">
        <f>+'[1]Ex-Africa 2024'!B129+'[1]Ex-Africa 2024'!B526+'[1]Ex-Africa 2024'!B923</f>
        <v>0</v>
      </c>
      <c r="I29" s="153">
        <f>+'[1]Ex-Africa 2024'!B228+'[1]Ex-Africa 2024'!B625+'[1]Ex-Africa 2024'!B1022</f>
        <v>0</v>
      </c>
      <c r="J29" s="153">
        <f>+'[1]Ex-Africa 2024'!B327+'[1]Ex-Africa 2024'!B724+'[1]Ex-Africa 2024'!B1121</f>
        <v>0</v>
      </c>
      <c r="K29" s="75">
        <f t="shared" si="0"/>
        <v>0</v>
      </c>
      <c r="L29" s="47">
        <f>+'[1]Ex-Africa 2025'!B30+'[1]Ex-Africa 2025'!B427+'[1]Ex-Africa 2025'!B824</f>
        <v>0</v>
      </c>
      <c r="M29" s="153">
        <f>+'[1]Ex-Africa 2025'!B129+'[1]Ex-Africa 2025'!B526+'[1]Ex-Africa 2025'!B923</f>
        <v>0</v>
      </c>
      <c r="N29" s="153">
        <f>+'[1]Ex-Africa 2024'!G228+'[1]Ex-Africa 2024'!G625+'[1]Ex-Africa 2024'!G1022</f>
        <v>0</v>
      </c>
      <c r="O29" s="153">
        <f>+'[1]Ex-Africa 2025'!B327+'[1]Ex-Africa 2025'!B724+'[1]Ex-Africa 2025'!B1121</f>
        <v>0</v>
      </c>
      <c r="P29" s="75">
        <f t="shared" si="1"/>
        <v>0</v>
      </c>
    </row>
    <row r="30" spans="1:16" x14ac:dyDescent="0.2">
      <c r="A30" s="1" t="s">
        <v>132</v>
      </c>
      <c r="B30" s="153">
        <v>165562</v>
      </c>
      <c r="C30" s="102">
        <v>84050</v>
      </c>
      <c r="D30" s="153">
        <f>+'[1]Ex Africa 2021'!B1219</f>
        <v>14200</v>
      </c>
      <c r="E30" s="153">
        <f>+'[1]Ex Africa 2022'!B1219</f>
        <v>13200</v>
      </c>
      <c r="F30" s="154">
        <f>+'[1]Ex-Africa 2023'!B1219</f>
        <v>21700</v>
      </c>
      <c r="G30" s="47">
        <f>+'[1]Ex-Africa 2024'!B31+'[1]Ex-Africa 2024'!B428+'[1]Ex-Africa 2024'!B825</f>
        <v>0</v>
      </c>
      <c r="H30" s="153">
        <f>+'[1]Ex-Africa 2024'!B130+'[1]Ex-Africa 2024'!B527+'[1]Ex-Africa 2024'!B924</f>
        <v>6600</v>
      </c>
      <c r="I30" s="153">
        <f>+'[1]Ex-Africa 2024'!B229+'[1]Ex-Africa 2024'!B626+'[1]Ex-Africa 2024'!B1023</f>
        <v>13200</v>
      </c>
      <c r="J30" s="153">
        <f>+'[1]Ex-Africa 2024'!B328+'[1]Ex-Africa 2024'!B725+'[1]Ex-Africa 2024'!B1122</f>
        <v>8600</v>
      </c>
      <c r="K30" s="75">
        <f t="shared" si="0"/>
        <v>28400</v>
      </c>
      <c r="L30" s="47">
        <f>+'[1]Ex-Africa 2025'!B31+'[1]Ex-Africa 2025'!B428+'[1]Ex-Africa 2025'!B825</f>
        <v>6600</v>
      </c>
      <c r="M30" s="153">
        <f>+'[1]Ex-Africa 2025'!B130+'[1]Ex-Africa 2025'!B527+'[1]Ex-Africa 2025'!B924</f>
        <v>0</v>
      </c>
      <c r="N30" s="153">
        <f>+'[1]Ex-Africa 2024'!G229+'[1]Ex-Africa 2024'!G626+'[1]Ex-Africa 2024'!G1023</f>
        <v>0</v>
      </c>
      <c r="O30" s="153">
        <f>+'[1]Ex-Africa 2025'!B328+'[1]Ex-Africa 2025'!B725+'[1]Ex-Africa 2025'!B1122</f>
        <v>0</v>
      </c>
      <c r="P30" s="75">
        <f t="shared" si="1"/>
        <v>6600</v>
      </c>
    </row>
    <row r="31" spans="1:16" x14ac:dyDescent="0.2">
      <c r="A31" s="1" t="s">
        <v>133</v>
      </c>
      <c r="B31" s="153">
        <v>50250</v>
      </c>
      <c r="C31" s="102">
        <v>0</v>
      </c>
      <c r="D31" s="153">
        <f>+'[1]Ex Africa 2021'!B1220</f>
        <v>2350</v>
      </c>
      <c r="E31" s="153">
        <f>+'[1]Ex Africa 2022'!B1220</f>
        <v>0</v>
      </c>
      <c r="F31" s="154">
        <f>+'[1]Ex-Africa 2023'!B1220</f>
        <v>0</v>
      </c>
      <c r="G31" s="47">
        <f>+'[1]Ex-Africa 2024'!B32+'[1]Ex-Africa 2024'!B429+'[1]Ex-Africa 2024'!B826</f>
        <v>0</v>
      </c>
      <c r="H31" s="153">
        <f>+'[1]Ex-Africa 2024'!B131+'[1]Ex-Africa 2024'!B528+'[1]Ex-Africa 2024'!B925</f>
        <v>0</v>
      </c>
      <c r="I31" s="153">
        <f>+'[1]Ex-Africa 2024'!B230+'[1]Ex-Africa 2024'!B627+'[1]Ex-Africa 2024'!B1024</f>
        <v>0</v>
      </c>
      <c r="J31" s="153">
        <f>+'[1]Ex-Africa 2024'!B329+'[1]Ex-Africa 2024'!B726+'[1]Ex-Africa 2024'!B1123</f>
        <v>0</v>
      </c>
      <c r="K31" s="75">
        <f t="shared" si="0"/>
        <v>0</v>
      </c>
      <c r="L31" s="47">
        <f>+'[1]Ex-Africa 2025'!B32+'[1]Ex-Africa 2025'!B429+'[1]Ex-Africa 2025'!B826</f>
        <v>0</v>
      </c>
      <c r="M31" s="153">
        <f>+'[1]Ex-Africa 2025'!B131+'[1]Ex-Africa 2025'!B528+'[1]Ex-Africa 2025'!B925</f>
        <v>100000</v>
      </c>
      <c r="N31" s="153">
        <f>+'[1]Ex-Africa 2024'!G230+'[1]Ex-Africa 2024'!G627+'[1]Ex-Africa 2024'!G1024</f>
        <v>0</v>
      </c>
      <c r="O31" s="153">
        <f>+'[1]Ex-Africa 2025'!B329+'[1]Ex-Africa 2025'!B726+'[1]Ex-Africa 2025'!B1123</f>
        <v>0</v>
      </c>
      <c r="P31" s="75">
        <f t="shared" si="1"/>
        <v>100000</v>
      </c>
    </row>
    <row r="32" spans="1:16" x14ac:dyDescent="0.2">
      <c r="A32" s="1" t="s">
        <v>134</v>
      </c>
      <c r="B32" s="153">
        <v>1250</v>
      </c>
      <c r="C32" s="102">
        <v>0</v>
      </c>
      <c r="D32" s="153">
        <f>+'[1]Ex Africa 2021'!B1221</f>
        <v>0</v>
      </c>
      <c r="E32" s="153">
        <f>+'[1]Ex Africa 2022'!B1221</f>
        <v>0</v>
      </c>
      <c r="F32" s="154">
        <f>+'[1]Ex-Africa 2023'!B1221</f>
        <v>0</v>
      </c>
      <c r="G32" s="47">
        <f>+'[1]Ex-Africa 2024'!B33+'[1]Ex-Africa 2024'!B430+'[1]Ex-Africa 2024'!B827</f>
        <v>0</v>
      </c>
      <c r="H32" s="153">
        <f>+'[1]Ex-Africa 2024'!B132+'[1]Ex-Africa 2024'!B529+'[1]Ex-Africa 2024'!B926</f>
        <v>0</v>
      </c>
      <c r="I32" s="153">
        <f>+'[1]Ex-Africa 2024'!B231+'[1]Ex-Africa 2024'!B628+'[1]Ex-Africa 2024'!B1025</f>
        <v>0</v>
      </c>
      <c r="J32" s="153">
        <f>+'[1]Ex-Africa 2024'!B330+'[1]Ex-Africa 2024'!B727+'[1]Ex-Africa 2024'!B1124</f>
        <v>0</v>
      </c>
      <c r="K32" s="75">
        <f t="shared" si="0"/>
        <v>0</v>
      </c>
      <c r="L32" s="47">
        <f>+'[1]Ex-Africa 2025'!B33+'[1]Ex-Africa 2025'!B430+'[1]Ex-Africa 2025'!B827</f>
        <v>0</v>
      </c>
      <c r="M32" s="153">
        <f>+'[1]Ex-Africa 2025'!B132+'[1]Ex-Africa 2025'!B529+'[1]Ex-Africa 2025'!B926</f>
        <v>0</v>
      </c>
      <c r="N32" s="153">
        <f>+'[1]Ex-Africa 2024'!G231+'[1]Ex-Africa 2024'!G628+'[1]Ex-Africa 2024'!G1025</f>
        <v>0</v>
      </c>
      <c r="O32" s="153">
        <f>+'[1]Ex-Africa 2025'!B330+'[1]Ex-Africa 2025'!B727+'[1]Ex-Africa 2025'!B1124</f>
        <v>0</v>
      </c>
      <c r="P32" s="75">
        <f t="shared" si="1"/>
        <v>0</v>
      </c>
    </row>
    <row r="33" spans="1:16" x14ac:dyDescent="0.2">
      <c r="A33" s="1" t="s">
        <v>135</v>
      </c>
      <c r="B33" s="153">
        <v>900</v>
      </c>
      <c r="C33" s="102">
        <v>0</v>
      </c>
      <c r="D33" s="153">
        <f>+'[1]Ex Africa 2021'!B1222</f>
        <v>0</v>
      </c>
      <c r="E33" s="153">
        <f>+'[1]Ex Africa 2022'!B1222</f>
        <v>0</v>
      </c>
      <c r="F33" s="154">
        <f>+'[1]Ex-Africa 2023'!B1222</f>
        <v>0</v>
      </c>
      <c r="G33" s="47">
        <f>+'[1]Ex-Africa 2024'!B34+'[1]Ex-Africa 2024'!B431+'[1]Ex-Africa 2024'!B828</f>
        <v>0</v>
      </c>
      <c r="H33" s="153">
        <f>+'[1]Ex-Africa 2024'!B133+'[1]Ex-Africa 2024'!B530+'[1]Ex-Africa 2024'!B927</f>
        <v>0</v>
      </c>
      <c r="I33" s="153">
        <f>+'[1]Ex-Africa 2024'!B232+'[1]Ex-Africa 2024'!B629+'[1]Ex-Africa 2024'!B1026</f>
        <v>0</v>
      </c>
      <c r="J33" s="153">
        <f>+'[1]Ex-Africa 2024'!B331+'[1]Ex-Africa 2024'!B728+'[1]Ex-Africa 2024'!B1125</f>
        <v>0</v>
      </c>
      <c r="K33" s="75">
        <f t="shared" si="0"/>
        <v>0</v>
      </c>
      <c r="L33" s="47">
        <f>+'[1]Ex-Africa 2025'!B34+'[1]Ex-Africa 2025'!B431+'[1]Ex-Africa 2025'!B828</f>
        <v>0</v>
      </c>
      <c r="M33" s="153">
        <f>+'[1]Ex-Africa 2025'!B133+'[1]Ex-Africa 2025'!B530+'[1]Ex-Africa 2025'!B927</f>
        <v>0</v>
      </c>
      <c r="N33" s="153">
        <f>+'[1]Ex-Africa 2024'!G232+'[1]Ex-Africa 2024'!G629+'[1]Ex-Africa 2024'!G1026</f>
        <v>0</v>
      </c>
      <c r="O33" s="153">
        <f>+'[1]Ex-Africa 2025'!B331+'[1]Ex-Africa 2025'!B728+'[1]Ex-Africa 2025'!B1125</f>
        <v>0</v>
      </c>
      <c r="P33" s="75">
        <f t="shared" si="1"/>
        <v>0</v>
      </c>
    </row>
    <row r="34" spans="1:16" x14ac:dyDescent="0.2">
      <c r="A34" s="1" t="s">
        <v>136</v>
      </c>
      <c r="B34" s="153">
        <v>2726064</v>
      </c>
      <c r="C34" s="102">
        <v>747500</v>
      </c>
      <c r="D34" s="153">
        <f>+'[1]Ex Africa 2021'!B1223</f>
        <v>80000</v>
      </c>
      <c r="E34" s="153">
        <f>+'[1]Ex Africa 2022'!B1223</f>
        <v>0</v>
      </c>
      <c r="F34" s="154">
        <f>+'[1]Ex-Africa 2023'!B1223</f>
        <v>43082</v>
      </c>
      <c r="G34" s="47">
        <f>+'[1]Ex-Africa 2024'!B35+'[1]Ex-Africa 2024'!B432+'[1]Ex-Africa 2024'!B829</f>
        <v>0</v>
      </c>
      <c r="H34" s="153">
        <f>+'[1]Ex-Africa 2024'!B134+'[1]Ex-Africa 2024'!B531+'[1]Ex-Africa 2024'!B928</f>
        <v>0</v>
      </c>
      <c r="I34" s="153">
        <f>+'[1]Ex-Africa 2024'!B233+'[1]Ex-Africa 2024'!B630+'[1]Ex-Africa 2024'!B1027</f>
        <v>0</v>
      </c>
      <c r="J34" s="153">
        <f>+'[1]Ex-Africa 2024'!B332+'[1]Ex-Africa 2024'!B729+'[1]Ex-Africa 2024'!B1126</f>
        <v>0</v>
      </c>
      <c r="K34" s="75">
        <f t="shared" si="0"/>
        <v>0</v>
      </c>
      <c r="L34" s="47">
        <f>+'[1]Ex-Africa 2025'!B35+'[1]Ex-Africa 2025'!B432+'[1]Ex-Africa 2025'!B829</f>
        <v>144200</v>
      </c>
      <c r="M34" s="153">
        <f>+'[1]Ex-Africa 2025'!B134+'[1]Ex-Africa 2025'!B531+'[1]Ex-Africa 2025'!B928</f>
        <v>0</v>
      </c>
      <c r="N34" s="153">
        <f>+'[1]Ex-Africa 2024'!G233+'[1]Ex-Africa 2024'!G630+'[1]Ex-Africa 2024'!G1027</f>
        <v>0</v>
      </c>
      <c r="O34" s="153">
        <f>+'[1]Ex-Africa 2025'!B332+'[1]Ex-Africa 2025'!B729+'[1]Ex-Africa 2025'!B1126</f>
        <v>0</v>
      </c>
      <c r="P34" s="75">
        <f t="shared" si="1"/>
        <v>144200</v>
      </c>
    </row>
    <row r="35" spans="1:16" x14ac:dyDescent="0.2">
      <c r="A35" s="1" t="s">
        <v>137</v>
      </c>
      <c r="B35" s="153">
        <v>184493</v>
      </c>
      <c r="C35" s="102">
        <v>0</v>
      </c>
      <c r="D35" s="153">
        <f>+'[1]Ex Africa 2021'!B1224</f>
        <v>0</v>
      </c>
      <c r="E35" s="153">
        <f>+'[1]Ex Africa 2022'!B1224</f>
        <v>0</v>
      </c>
      <c r="F35" s="154">
        <f>+'[1]Ex-Africa 2023'!B1224</f>
        <v>0</v>
      </c>
      <c r="G35" s="47">
        <f>+'[1]Ex-Africa 2024'!B36+'[1]Ex-Africa 2024'!B433+'[1]Ex-Africa 2024'!B830</f>
        <v>0</v>
      </c>
      <c r="H35" s="153">
        <f>+'[1]Ex-Africa 2024'!B135+'[1]Ex-Africa 2024'!B532+'[1]Ex-Africa 2024'!B929</f>
        <v>0</v>
      </c>
      <c r="I35" s="153">
        <f>+'[1]Ex-Africa 2024'!B234+'[1]Ex-Africa 2024'!B631+'[1]Ex-Africa 2024'!B1028</f>
        <v>0</v>
      </c>
      <c r="J35" s="153">
        <f>+'[1]Ex-Africa 2024'!B333+'[1]Ex-Africa 2024'!B730+'[1]Ex-Africa 2024'!B1127</f>
        <v>0</v>
      </c>
      <c r="K35" s="75">
        <f t="shared" si="0"/>
        <v>0</v>
      </c>
      <c r="L35" s="47">
        <f>+'[1]Ex-Africa 2025'!B36+'[1]Ex-Africa 2025'!B433+'[1]Ex-Africa 2025'!B830</f>
        <v>0</v>
      </c>
      <c r="M35" s="153">
        <f>+'[1]Ex-Africa 2025'!B135+'[1]Ex-Africa 2025'!B532+'[1]Ex-Africa 2025'!B929</f>
        <v>0</v>
      </c>
      <c r="N35" s="153">
        <f>+'[1]Ex-Africa 2024'!G234+'[1]Ex-Africa 2024'!G631+'[1]Ex-Africa 2024'!G1028</f>
        <v>0</v>
      </c>
      <c r="O35" s="153">
        <f>+'[1]Ex-Africa 2025'!B333+'[1]Ex-Africa 2025'!B730+'[1]Ex-Africa 2025'!B1127</f>
        <v>0</v>
      </c>
      <c r="P35" s="75">
        <f t="shared" si="1"/>
        <v>0</v>
      </c>
    </row>
    <row r="36" spans="1:16" x14ac:dyDescent="0.2">
      <c r="A36" s="1" t="s">
        <v>138</v>
      </c>
      <c r="B36" s="153">
        <v>115230</v>
      </c>
      <c r="C36" s="102">
        <v>60640</v>
      </c>
      <c r="D36" s="153">
        <f>+'[1]Ex Africa 2021'!B1225</f>
        <v>26210</v>
      </c>
      <c r="E36" s="153">
        <f>+'[1]Ex Africa 2022'!B1225</f>
        <v>0</v>
      </c>
      <c r="F36" s="154">
        <f>+'[1]Ex-Africa 2023'!B1225</f>
        <v>125435</v>
      </c>
      <c r="G36" s="47">
        <f>+'[1]Ex-Africa 2024'!B37+'[1]Ex-Africa 2024'!B434+'[1]Ex-Africa 2024'!B831</f>
        <v>0</v>
      </c>
      <c r="H36" s="153">
        <f>+'[1]Ex-Africa 2024'!B136+'[1]Ex-Africa 2024'!B533+'[1]Ex-Africa 2024'!B930</f>
        <v>0</v>
      </c>
      <c r="I36" s="153">
        <f>+'[1]Ex-Africa 2024'!B235+'[1]Ex-Africa 2024'!B632+'[1]Ex-Africa 2024'!B1029</f>
        <v>0</v>
      </c>
      <c r="J36" s="153">
        <f>+'[1]Ex-Africa 2024'!B334+'[1]Ex-Africa 2024'!B731+'[1]Ex-Africa 2024'!B1128</f>
        <v>0</v>
      </c>
      <c r="K36" s="75">
        <f t="shared" si="0"/>
        <v>0</v>
      </c>
      <c r="L36" s="47">
        <f>+'[1]Ex-Africa 2025'!B37+'[1]Ex-Africa 2025'!B434+'[1]Ex-Africa 2025'!B831</f>
        <v>30000</v>
      </c>
      <c r="M36" s="153">
        <f>+'[1]Ex-Africa 2025'!B136+'[1]Ex-Africa 2025'!B533+'[1]Ex-Africa 2025'!B930</f>
        <v>0</v>
      </c>
      <c r="N36" s="153">
        <f>+'[1]Ex-Africa 2024'!G235+'[1]Ex-Africa 2024'!G632+'[1]Ex-Africa 2024'!G1029</f>
        <v>0</v>
      </c>
      <c r="O36" s="153">
        <f>+'[1]Ex-Africa 2025'!B334+'[1]Ex-Africa 2025'!B731+'[1]Ex-Africa 2025'!B1128</f>
        <v>0</v>
      </c>
      <c r="P36" s="75">
        <f t="shared" si="1"/>
        <v>30000</v>
      </c>
    </row>
    <row r="37" spans="1:16" x14ac:dyDescent="0.2">
      <c r="A37" s="1" t="s">
        <v>139</v>
      </c>
      <c r="B37" s="153">
        <v>4762190</v>
      </c>
      <c r="C37" s="102">
        <v>1101650</v>
      </c>
      <c r="D37" s="153">
        <f>+'[1]Ex Africa 2021'!B1226</f>
        <v>1500</v>
      </c>
      <c r="E37" s="153">
        <f>+'[1]Ex Africa 2022'!B1226</f>
        <v>750000</v>
      </c>
      <c r="F37" s="154">
        <f>+'[1]Ex-Africa 2023'!B1226</f>
        <v>0</v>
      </c>
      <c r="G37" s="47">
        <f>+'[1]Ex-Africa 2024'!B38+'[1]Ex-Africa 2024'!B435+'[1]Ex-Africa 2024'!B832</f>
        <v>210000</v>
      </c>
      <c r="H37" s="153">
        <f>+'[1]Ex-Africa 2024'!B137+'[1]Ex-Africa 2024'!B534+'[1]Ex-Africa 2024'!B931</f>
        <v>0</v>
      </c>
      <c r="I37" s="153">
        <f>+'[1]Ex-Africa 2024'!B236+'[1]Ex-Africa 2024'!B633+'[1]Ex-Africa 2024'!B1030</f>
        <v>0</v>
      </c>
      <c r="J37" s="153">
        <f>+'[1]Ex-Africa 2024'!B335+'[1]Ex-Africa 2024'!B732+'[1]Ex-Africa 2024'!B1129</f>
        <v>0</v>
      </c>
      <c r="K37" s="75">
        <f t="shared" si="0"/>
        <v>210000</v>
      </c>
      <c r="L37" s="47">
        <f>+'[1]Ex-Africa 2025'!B38+'[1]Ex-Africa 2025'!B435+'[1]Ex-Africa 2025'!B832</f>
        <v>0</v>
      </c>
      <c r="M37" s="153">
        <f>+'[1]Ex-Africa 2025'!B137+'[1]Ex-Africa 2025'!B534+'[1]Ex-Africa 2025'!B931</f>
        <v>0</v>
      </c>
      <c r="N37" s="153">
        <f>+'[1]Ex-Africa 2024'!G236+'[1]Ex-Africa 2024'!G633+'[1]Ex-Africa 2024'!G1030</f>
        <v>0</v>
      </c>
      <c r="O37" s="153">
        <f>+'[1]Ex-Africa 2025'!B335+'[1]Ex-Africa 2025'!B732+'[1]Ex-Africa 2025'!B1129</f>
        <v>0</v>
      </c>
      <c r="P37" s="75">
        <f t="shared" si="1"/>
        <v>0</v>
      </c>
    </row>
    <row r="38" spans="1:16" x14ac:dyDescent="0.2">
      <c r="A38" s="1" t="s">
        <v>140</v>
      </c>
      <c r="B38" s="153">
        <v>362019</v>
      </c>
      <c r="C38" s="102">
        <v>38427</v>
      </c>
      <c r="D38" s="153">
        <f>+'[1]Ex Africa 2021'!B1227</f>
        <v>15600</v>
      </c>
      <c r="E38" s="153">
        <f>+'[1]Ex Africa 2022'!B1227</f>
        <v>66176</v>
      </c>
      <c r="F38" s="154">
        <f>+'[1]Ex-Africa 2023'!B1227</f>
        <v>45702</v>
      </c>
      <c r="G38" s="47">
        <f>+'[1]Ex-Africa 2024'!B39+'[1]Ex-Africa 2024'!B436+'[1]Ex-Africa 2024'!B833</f>
        <v>0</v>
      </c>
      <c r="H38" s="153">
        <f>+'[1]Ex-Africa 2024'!B138+'[1]Ex-Africa 2024'!B535+'[1]Ex-Africa 2024'!B932</f>
        <v>55000</v>
      </c>
      <c r="I38" s="153">
        <f>+'[1]Ex-Africa 2024'!B237+'[1]Ex-Africa 2024'!B634+'[1]Ex-Africa 2024'!B1031</f>
        <v>0</v>
      </c>
      <c r="J38" s="153">
        <f>+'[1]Ex-Africa 2024'!B336+'[1]Ex-Africa 2024'!B733+'[1]Ex-Africa 2024'!B1130</f>
        <v>55000</v>
      </c>
      <c r="K38" s="75">
        <f t="shared" si="0"/>
        <v>110000</v>
      </c>
      <c r="L38" s="47">
        <f>+'[1]Ex-Africa 2025'!B39+'[1]Ex-Africa 2025'!B436+'[1]Ex-Africa 2025'!B833</f>
        <v>64398</v>
      </c>
      <c r="M38" s="153">
        <f>+'[1]Ex-Africa 2025'!B138+'[1]Ex-Africa 2025'!B535+'[1]Ex-Africa 2025'!B932</f>
        <v>0</v>
      </c>
      <c r="N38" s="153">
        <f>+'[1]Ex-Africa 2024'!G237+'[1]Ex-Africa 2024'!G634+'[1]Ex-Africa 2024'!G1031</f>
        <v>0</v>
      </c>
      <c r="O38" s="153">
        <f>+'[1]Ex-Africa 2025'!B336+'[1]Ex-Africa 2025'!B733+'[1]Ex-Africa 2025'!B1130</f>
        <v>0</v>
      </c>
      <c r="P38" s="75">
        <f t="shared" si="1"/>
        <v>64398</v>
      </c>
    </row>
    <row r="39" spans="1:16" x14ac:dyDescent="0.2">
      <c r="A39" s="1" t="s">
        <v>141</v>
      </c>
      <c r="B39" s="153">
        <v>20300</v>
      </c>
      <c r="C39" s="102">
        <v>20700</v>
      </c>
      <c r="D39" s="153">
        <f>+'[1]Ex Africa 2021'!B1228</f>
        <v>0</v>
      </c>
      <c r="E39" s="153">
        <f>+'[1]Ex Africa 2022'!B1228</f>
        <v>0</v>
      </c>
      <c r="F39" s="154">
        <f>+'[1]Ex-Africa 2023'!B1228</f>
        <v>0</v>
      </c>
      <c r="G39" s="47">
        <f>+'[1]Ex-Africa 2024'!B40+'[1]Ex-Africa 2024'!B437+'[1]Ex-Africa 2024'!B834</f>
        <v>0</v>
      </c>
      <c r="H39" s="153">
        <f>+'[1]Ex-Africa 2024'!B139+'[1]Ex-Africa 2024'!B536+'[1]Ex-Africa 2024'!B933</f>
        <v>0</v>
      </c>
      <c r="I39" s="153">
        <f>+'[1]Ex-Africa 2024'!B238+'[1]Ex-Africa 2024'!B635+'[1]Ex-Africa 2024'!B1032</f>
        <v>0</v>
      </c>
      <c r="J39" s="153">
        <f>+'[1]Ex-Africa 2024'!B337+'[1]Ex-Africa 2024'!B734+'[1]Ex-Africa 2024'!B1131</f>
        <v>0</v>
      </c>
      <c r="K39" s="75">
        <f t="shared" si="0"/>
        <v>0</v>
      </c>
      <c r="L39" s="47">
        <f>+'[1]Ex-Africa 2025'!B40+'[1]Ex-Africa 2025'!B437+'[1]Ex-Africa 2025'!B834</f>
        <v>0</v>
      </c>
      <c r="M39" s="153">
        <f>+'[1]Ex-Africa 2025'!B139+'[1]Ex-Africa 2025'!B536+'[1]Ex-Africa 2025'!B933</f>
        <v>0</v>
      </c>
      <c r="N39" s="153">
        <f>+'[1]Ex-Africa 2024'!G238+'[1]Ex-Africa 2024'!G635+'[1]Ex-Africa 2024'!G1032</f>
        <v>0</v>
      </c>
      <c r="O39" s="153">
        <f>+'[1]Ex-Africa 2025'!B337+'[1]Ex-Africa 2025'!B734+'[1]Ex-Africa 2025'!B1131</f>
        <v>0</v>
      </c>
      <c r="P39" s="75">
        <f t="shared" si="1"/>
        <v>0</v>
      </c>
    </row>
    <row r="40" spans="1:16" x14ac:dyDescent="0.2">
      <c r="A40" s="1" t="s">
        <v>142</v>
      </c>
      <c r="B40" s="153">
        <v>91920241</v>
      </c>
      <c r="C40" s="102">
        <v>28410498</v>
      </c>
      <c r="D40" s="153">
        <f>+'[1]Ex Africa 2021'!B1229</f>
        <v>72073</v>
      </c>
      <c r="E40" s="153">
        <f>+'[1]Ex Africa 2022'!B1229</f>
        <v>230000</v>
      </c>
      <c r="F40" s="154">
        <f>+'[1]Ex-Africa 2023'!B1229</f>
        <v>11218709</v>
      </c>
      <c r="G40" s="47">
        <f>+'[1]Ex-Africa 2024'!B41+'[1]Ex-Africa 2024'!B438+'[1]Ex-Africa 2024'!B835</f>
        <v>4617781</v>
      </c>
      <c r="H40" s="153">
        <f>+'[1]Ex-Africa 2024'!B140+'[1]Ex-Africa 2024'!B537+'[1]Ex-Africa 2024'!B934</f>
        <v>0</v>
      </c>
      <c r="I40" s="153">
        <f>+'[1]Ex-Africa 2024'!B239+'[1]Ex-Africa 2024'!B636+'[1]Ex-Africa 2024'!B1033</f>
        <v>3182830</v>
      </c>
      <c r="J40" s="153">
        <f>+'[1]Ex-Africa 2024'!B338+'[1]Ex-Africa 2024'!B735+'[1]Ex-Africa 2024'!B1132</f>
        <v>0</v>
      </c>
      <c r="K40" s="75">
        <f t="shared" si="0"/>
        <v>7800611</v>
      </c>
      <c r="L40" s="47">
        <f>+'[1]Ex-Africa 2025'!B41+'[1]Ex-Africa 2025'!B438+'[1]Ex-Africa 2025'!B835</f>
        <v>12000</v>
      </c>
      <c r="M40" s="153">
        <f>+'[1]Ex-Africa 2025'!B140+'[1]Ex-Africa 2025'!B537+'[1]Ex-Africa 2025'!B934</f>
        <v>7000</v>
      </c>
      <c r="N40" s="153">
        <f>+'[1]Ex-Africa 2024'!G239+'[1]Ex-Africa 2024'!G636+'[1]Ex-Africa 2024'!G1033</f>
        <v>0</v>
      </c>
      <c r="O40" s="153">
        <f>+'[1]Ex-Africa 2025'!B338+'[1]Ex-Africa 2025'!B735+'[1]Ex-Africa 2025'!B1132</f>
        <v>0</v>
      </c>
      <c r="P40" s="75">
        <f t="shared" si="1"/>
        <v>19000</v>
      </c>
    </row>
    <row r="41" spans="1:16" x14ac:dyDescent="0.2">
      <c r="A41" s="1" t="s">
        <v>143</v>
      </c>
      <c r="B41" s="153">
        <v>27736276</v>
      </c>
      <c r="C41" s="102">
        <v>152000</v>
      </c>
      <c r="D41" s="153">
        <f>+'[1]Ex Africa 2021'!B1230</f>
        <v>85645</v>
      </c>
      <c r="E41" s="153">
        <f>+'[1]Ex Africa 2022'!B1230</f>
        <v>2630721</v>
      </c>
      <c r="F41" s="154">
        <f>+'[1]Ex-Africa 2023'!B1230</f>
        <v>5100</v>
      </c>
      <c r="G41" s="47">
        <f>+'[1]Ex-Africa 2024'!B42+'[1]Ex-Africa 2024'!B439+'[1]Ex-Africa 2024'!B836</f>
        <v>0</v>
      </c>
      <c r="H41" s="153">
        <f>+'[1]Ex-Africa 2024'!B141+'[1]Ex-Africa 2024'!B538+'[1]Ex-Africa 2024'!B935</f>
        <v>0</v>
      </c>
      <c r="I41" s="153">
        <f>+'[1]Ex-Africa 2024'!B240+'[1]Ex-Africa 2024'!B637+'[1]Ex-Africa 2024'!B1034</f>
        <v>147300</v>
      </c>
      <c r="J41" s="153">
        <f>+'[1]Ex-Africa 2024'!B339+'[1]Ex-Africa 2024'!B736+'[1]Ex-Africa 2024'!B1133</f>
        <v>3000</v>
      </c>
      <c r="K41" s="75">
        <f t="shared" si="0"/>
        <v>150300</v>
      </c>
      <c r="L41" s="47">
        <f>+'[1]Ex-Africa 2025'!B42+'[1]Ex-Africa 2025'!B439+'[1]Ex-Africa 2025'!B836</f>
        <v>0</v>
      </c>
      <c r="M41" s="153">
        <f>+'[1]Ex-Africa 2025'!B141+'[1]Ex-Africa 2025'!B538+'[1]Ex-Africa 2025'!B935</f>
        <v>2226923</v>
      </c>
      <c r="N41" s="153">
        <f>+'[1]Ex-Africa 2024'!G240+'[1]Ex-Africa 2024'!G637+'[1]Ex-Africa 2024'!G1034</f>
        <v>0</v>
      </c>
      <c r="O41" s="153">
        <f>+'[1]Ex-Africa 2025'!B339+'[1]Ex-Africa 2025'!B736+'[1]Ex-Africa 2025'!B1133</f>
        <v>0</v>
      </c>
      <c r="P41" s="75">
        <f t="shared" si="1"/>
        <v>2226923</v>
      </c>
    </row>
    <row r="42" spans="1:16" x14ac:dyDescent="0.2">
      <c r="A42" s="1" t="s">
        <v>144</v>
      </c>
      <c r="B42" s="153">
        <v>867982</v>
      </c>
      <c r="C42" s="102">
        <v>0</v>
      </c>
      <c r="D42" s="153">
        <f>+'[1]Ex Africa 2021'!B1231</f>
        <v>0</v>
      </c>
      <c r="E42" s="153">
        <f>+'[1]Ex Africa 2022'!B1231</f>
        <v>0</v>
      </c>
      <c r="F42" s="154">
        <f>+'[1]Ex-Africa 2023'!B1231</f>
        <v>0</v>
      </c>
      <c r="G42" s="47">
        <f>+'[1]Ex-Africa 2024'!B43+'[1]Ex-Africa 2024'!B440+'[1]Ex-Africa 2024'!B837</f>
        <v>0</v>
      </c>
      <c r="H42" s="153">
        <f>+'[1]Ex-Africa 2024'!B142+'[1]Ex-Africa 2024'!B539+'[1]Ex-Africa 2024'!B936</f>
        <v>0</v>
      </c>
      <c r="I42" s="153">
        <f>+'[1]Ex-Africa 2024'!B241+'[1]Ex-Africa 2024'!B638+'[1]Ex-Africa 2024'!B1035</f>
        <v>0</v>
      </c>
      <c r="J42" s="153">
        <f>+'[1]Ex-Africa 2024'!B340+'[1]Ex-Africa 2024'!B737+'[1]Ex-Africa 2024'!B1134</f>
        <v>0</v>
      </c>
      <c r="K42" s="75">
        <f t="shared" si="0"/>
        <v>0</v>
      </c>
      <c r="L42" s="47">
        <f>+'[1]Ex-Africa 2025'!B43+'[1]Ex-Africa 2025'!B440+'[1]Ex-Africa 2025'!B837</f>
        <v>0</v>
      </c>
      <c r="M42" s="153">
        <f>+'[1]Ex-Africa 2025'!B142+'[1]Ex-Africa 2025'!B539+'[1]Ex-Africa 2025'!B936</f>
        <v>0</v>
      </c>
      <c r="N42" s="153">
        <f>+'[1]Ex-Africa 2024'!G241+'[1]Ex-Africa 2024'!G638+'[1]Ex-Africa 2024'!G1035</f>
        <v>0</v>
      </c>
      <c r="O42" s="153">
        <f>+'[1]Ex-Africa 2025'!B340+'[1]Ex-Africa 2025'!B737+'[1]Ex-Africa 2025'!B1134</f>
        <v>0</v>
      </c>
      <c r="P42" s="75">
        <f t="shared" si="1"/>
        <v>0</v>
      </c>
    </row>
    <row r="43" spans="1:16" x14ac:dyDescent="0.2">
      <c r="A43" s="1" t="s">
        <v>145</v>
      </c>
      <c r="B43" s="153">
        <v>702270</v>
      </c>
      <c r="C43" s="102">
        <v>0</v>
      </c>
      <c r="D43" s="153">
        <f>+'[1]Ex Africa 2021'!B1232</f>
        <v>0</v>
      </c>
      <c r="E43" s="153">
        <f>+'[1]Ex Africa 2022'!B1232</f>
        <v>0</v>
      </c>
      <c r="F43" s="154">
        <f>+'[1]Ex-Africa 2023'!B1232</f>
        <v>0</v>
      </c>
      <c r="G43" s="47">
        <f>+'[1]Ex-Africa 2024'!B44+'[1]Ex-Africa 2024'!B441+'[1]Ex-Africa 2024'!B838</f>
        <v>0</v>
      </c>
      <c r="H43" s="153">
        <f>+'[1]Ex-Africa 2024'!B143+'[1]Ex-Africa 2024'!B540+'[1]Ex-Africa 2024'!B937</f>
        <v>0</v>
      </c>
      <c r="I43" s="153">
        <f>+'[1]Ex-Africa 2024'!B242+'[1]Ex-Africa 2024'!B639+'[1]Ex-Africa 2024'!B1036</f>
        <v>0</v>
      </c>
      <c r="J43" s="153">
        <f>+'[1]Ex-Africa 2024'!B341+'[1]Ex-Africa 2024'!B738+'[1]Ex-Africa 2024'!B1135</f>
        <v>0</v>
      </c>
      <c r="K43" s="75">
        <f t="shared" si="0"/>
        <v>0</v>
      </c>
      <c r="L43" s="47">
        <f>+'[1]Ex-Africa 2025'!B44+'[1]Ex-Africa 2025'!B441+'[1]Ex-Africa 2025'!B838</f>
        <v>0</v>
      </c>
      <c r="M43" s="153">
        <f>+'[1]Ex-Africa 2025'!B143+'[1]Ex-Africa 2025'!B540+'[1]Ex-Africa 2025'!B937</f>
        <v>0</v>
      </c>
      <c r="N43" s="153">
        <f>+'[1]Ex-Africa 2024'!G242+'[1]Ex-Africa 2024'!G639+'[1]Ex-Africa 2024'!G1036</f>
        <v>0</v>
      </c>
      <c r="O43" s="153">
        <f>+'[1]Ex-Africa 2025'!B341+'[1]Ex-Africa 2025'!B738+'[1]Ex-Africa 2025'!B1135</f>
        <v>0</v>
      </c>
      <c r="P43" s="75">
        <f t="shared" si="1"/>
        <v>0</v>
      </c>
    </row>
    <row r="44" spans="1:16" x14ac:dyDescent="0.2">
      <c r="A44" s="1" t="s">
        <v>146</v>
      </c>
      <c r="B44" s="153">
        <v>8300</v>
      </c>
      <c r="C44" s="102">
        <v>0</v>
      </c>
      <c r="D44" s="153">
        <f>+'[1]Ex Africa 2021'!B1233</f>
        <v>0</v>
      </c>
      <c r="E44" s="153">
        <f>+'[1]Ex Africa 2022'!B1233</f>
        <v>0</v>
      </c>
      <c r="F44" s="154">
        <f>+'[1]Ex-Africa 2023'!B1233</f>
        <v>26400</v>
      </c>
      <c r="G44" s="47">
        <f>+'[1]Ex-Africa 2024'!B45+'[1]Ex-Africa 2024'!B442+'[1]Ex-Africa 2024'!B839</f>
        <v>19205</v>
      </c>
      <c r="H44" s="153">
        <f>+'[1]Ex-Africa 2024'!B144+'[1]Ex-Africa 2024'!B541+'[1]Ex-Africa 2024'!B938</f>
        <v>0</v>
      </c>
      <c r="I44" s="153">
        <f>+'[1]Ex-Africa 2024'!B243+'[1]Ex-Africa 2024'!B640+'[1]Ex-Africa 2024'!B1037</f>
        <v>0</v>
      </c>
      <c r="J44" s="153">
        <f>+'[1]Ex-Africa 2024'!B342+'[1]Ex-Africa 2024'!B739+'[1]Ex-Africa 2024'!B1136</f>
        <v>0</v>
      </c>
      <c r="K44" s="75">
        <f t="shared" si="0"/>
        <v>19205</v>
      </c>
      <c r="L44" s="47">
        <f>+'[1]Ex-Africa 2025'!B45+'[1]Ex-Africa 2025'!B442+'[1]Ex-Africa 2025'!B839</f>
        <v>0</v>
      </c>
      <c r="M44" s="153">
        <f>+'[1]Ex-Africa 2025'!B144+'[1]Ex-Africa 2025'!B541+'[1]Ex-Africa 2025'!B938</f>
        <v>0</v>
      </c>
      <c r="N44" s="153">
        <f>+'[1]Ex-Africa 2024'!G243+'[1]Ex-Africa 2024'!G640+'[1]Ex-Africa 2024'!G1037</f>
        <v>0</v>
      </c>
      <c r="O44" s="153">
        <f>+'[1]Ex-Africa 2025'!B342+'[1]Ex-Africa 2025'!B739+'[1]Ex-Africa 2025'!B1136</f>
        <v>0</v>
      </c>
      <c r="P44" s="75">
        <f t="shared" si="1"/>
        <v>0</v>
      </c>
    </row>
    <row r="45" spans="1:16" x14ac:dyDescent="0.2">
      <c r="A45" s="1" t="s">
        <v>147</v>
      </c>
      <c r="B45" s="153">
        <v>3200</v>
      </c>
      <c r="C45" s="102">
        <v>0</v>
      </c>
      <c r="D45" s="153">
        <f>+'[1]Ex Africa 2021'!B1234</f>
        <v>0</v>
      </c>
      <c r="E45" s="153">
        <f>+'[1]Ex Africa 2022'!B1234</f>
        <v>0</v>
      </c>
      <c r="F45" s="154">
        <f>+'[1]Ex-Africa 2023'!B1234</f>
        <v>0</v>
      </c>
      <c r="G45" s="47">
        <f>+'[1]Ex-Africa 2024'!B46+'[1]Ex-Africa 2024'!B443+'[1]Ex-Africa 2024'!B840</f>
        <v>0</v>
      </c>
      <c r="H45" s="153">
        <f>+'[1]Ex-Africa 2024'!B145+'[1]Ex-Africa 2024'!B542+'[1]Ex-Africa 2024'!B939</f>
        <v>0</v>
      </c>
      <c r="I45" s="153">
        <f>+'[1]Ex-Africa 2024'!B244+'[1]Ex-Africa 2024'!B641+'[1]Ex-Africa 2024'!B1038</f>
        <v>0</v>
      </c>
      <c r="J45" s="153">
        <f>+'[1]Ex-Africa 2024'!B343+'[1]Ex-Africa 2024'!B740+'[1]Ex-Africa 2024'!B1137</f>
        <v>0</v>
      </c>
      <c r="K45" s="75">
        <f t="shared" si="0"/>
        <v>0</v>
      </c>
      <c r="L45" s="47">
        <f>+'[1]Ex-Africa 2025'!B46+'[1]Ex-Africa 2025'!B443+'[1]Ex-Africa 2025'!B840</f>
        <v>0</v>
      </c>
      <c r="M45" s="153">
        <f>+'[1]Ex-Africa 2025'!B145+'[1]Ex-Africa 2025'!B542+'[1]Ex-Africa 2025'!B939</f>
        <v>0</v>
      </c>
      <c r="N45" s="153">
        <f>+'[1]Ex-Africa 2024'!G244+'[1]Ex-Africa 2024'!G641+'[1]Ex-Africa 2024'!G1038</f>
        <v>0</v>
      </c>
      <c r="O45" s="153">
        <f>+'[1]Ex-Africa 2025'!B343+'[1]Ex-Africa 2025'!B740+'[1]Ex-Africa 2025'!B1137</f>
        <v>0</v>
      </c>
      <c r="P45" s="75">
        <f t="shared" si="1"/>
        <v>0</v>
      </c>
    </row>
    <row r="46" spans="1:16" x14ac:dyDescent="0.2">
      <c r="A46" s="1" t="s">
        <v>148</v>
      </c>
      <c r="B46" s="153">
        <v>67200</v>
      </c>
      <c r="C46" s="102">
        <v>0</v>
      </c>
      <c r="D46" s="153">
        <f>+'[1]Ex Africa 2021'!B1235</f>
        <v>0</v>
      </c>
      <c r="E46" s="153">
        <f>+'[1]Ex Africa 2022'!B1235</f>
        <v>0</v>
      </c>
      <c r="F46" s="154">
        <f>+'[1]Ex-Africa 2023'!B1235</f>
        <v>0</v>
      </c>
      <c r="G46" s="47">
        <f>+'[1]Ex-Africa 2024'!B47+'[1]Ex-Africa 2024'!B444+'[1]Ex-Africa 2024'!B841</f>
        <v>0</v>
      </c>
      <c r="H46" s="153">
        <f>+'[1]Ex-Africa 2024'!B146+'[1]Ex-Africa 2024'!B543+'[1]Ex-Africa 2024'!B940</f>
        <v>0</v>
      </c>
      <c r="I46" s="153">
        <f>+'[1]Ex-Africa 2024'!B245+'[1]Ex-Africa 2024'!B642+'[1]Ex-Africa 2024'!B1039</f>
        <v>0</v>
      </c>
      <c r="J46" s="153">
        <f>+'[1]Ex-Africa 2024'!B344+'[1]Ex-Africa 2024'!B741+'[1]Ex-Africa 2024'!B1138</f>
        <v>0</v>
      </c>
      <c r="K46" s="75">
        <f t="shared" si="0"/>
        <v>0</v>
      </c>
      <c r="L46" s="47">
        <f>+'[1]Ex-Africa 2025'!B47+'[1]Ex-Africa 2025'!B444+'[1]Ex-Africa 2025'!B841</f>
        <v>0</v>
      </c>
      <c r="M46" s="153">
        <f>+'[1]Ex-Africa 2025'!B146+'[1]Ex-Africa 2025'!B543+'[1]Ex-Africa 2025'!B940</f>
        <v>0</v>
      </c>
      <c r="N46" s="153">
        <f>+'[1]Ex-Africa 2024'!G245+'[1]Ex-Africa 2024'!G642+'[1]Ex-Africa 2024'!G1039</f>
        <v>0</v>
      </c>
      <c r="O46" s="153">
        <f>+'[1]Ex-Africa 2025'!B344+'[1]Ex-Africa 2025'!B741+'[1]Ex-Africa 2025'!B1138</f>
        <v>0</v>
      </c>
      <c r="P46" s="75">
        <f t="shared" si="1"/>
        <v>0</v>
      </c>
    </row>
    <row r="47" spans="1:16" x14ac:dyDescent="0.2">
      <c r="A47" s="1" t="s">
        <v>149</v>
      </c>
      <c r="B47" s="153">
        <v>1891923</v>
      </c>
      <c r="C47" s="102">
        <v>0</v>
      </c>
      <c r="D47" s="153">
        <f>+'[1]Ex Africa 2021'!B1236</f>
        <v>0</v>
      </c>
      <c r="E47" s="153">
        <f>+'[1]Ex Africa 2022'!B1236</f>
        <v>0</v>
      </c>
      <c r="F47" s="154">
        <f>+'[1]Ex-Africa 2023'!B1236</f>
        <v>0</v>
      </c>
      <c r="G47" s="47">
        <f>+'[1]Ex-Africa 2024'!B48+'[1]Ex-Africa 2024'!B445+'[1]Ex-Africa 2024'!B842</f>
        <v>0</v>
      </c>
      <c r="H47" s="153">
        <f>+'[1]Ex-Africa 2024'!B147+'[1]Ex-Africa 2024'!B544+'[1]Ex-Africa 2024'!B941</f>
        <v>0</v>
      </c>
      <c r="I47" s="153">
        <f>+'[1]Ex-Africa 2024'!B246+'[1]Ex-Africa 2024'!B643+'[1]Ex-Africa 2024'!B1040</f>
        <v>0</v>
      </c>
      <c r="J47" s="153">
        <f>+'[1]Ex-Africa 2024'!B345+'[1]Ex-Africa 2024'!B742+'[1]Ex-Africa 2024'!B1139</f>
        <v>0</v>
      </c>
      <c r="K47" s="75">
        <f t="shared" si="0"/>
        <v>0</v>
      </c>
      <c r="L47" s="47">
        <f>+'[1]Ex-Africa 2025'!B48+'[1]Ex-Africa 2025'!B445+'[1]Ex-Africa 2025'!B842</f>
        <v>5500</v>
      </c>
      <c r="M47" s="153">
        <f>+'[1]Ex-Africa 2025'!B147+'[1]Ex-Africa 2025'!B544+'[1]Ex-Africa 2025'!B941</f>
        <v>0</v>
      </c>
      <c r="N47" s="153">
        <f>+'[1]Ex-Africa 2024'!G246+'[1]Ex-Africa 2024'!G643+'[1]Ex-Africa 2024'!G1040</f>
        <v>0</v>
      </c>
      <c r="O47" s="153">
        <f>+'[1]Ex-Africa 2025'!B345+'[1]Ex-Africa 2025'!B742+'[1]Ex-Africa 2025'!B1139</f>
        <v>0</v>
      </c>
      <c r="P47" s="75">
        <f t="shared" si="1"/>
        <v>5500</v>
      </c>
    </row>
    <row r="48" spans="1:16" x14ac:dyDescent="0.2">
      <c r="A48" s="1" t="s">
        <v>150</v>
      </c>
      <c r="B48" s="153">
        <v>500815</v>
      </c>
      <c r="C48" s="102">
        <v>0</v>
      </c>
      <c r="D48" s="153">
        <f>+'[1]Ex Africa 2021'!B1237</f>
        <v>0</v>
      </c>
      <c r="E48" s="153">
        <f>+'[1]Ex Africa 2022'!B1237</f>
        <v>0</v>
      </c>
      <c r="F48" s="154">
        <f>+'[1]Ex-Africa 2023'!B1237</f>
        <v>0</v>
      </c>
      <c r="G48" s="47">
        <f>+'[1]Ex-Africa 2024'!B49+'[1]Ex-Africa 2024'!B446+'[1]Ex-Africa 2024'!B843</f>
        <v>0</v>
      </c>
      <c r="H48" s="153">
        <f>+'[1]Ex-Africa 2024'!B148+'[1]Ex-Africa 2024'!B545+'[1]Ex-Africa 2024'!B942</f>
        <v>0</v>
      </c>
      <c r="I48" s="153">
        <f>+'[1]Ex-Africa 2024'!B247+'[1]Ex-Africa 2024'!B644+'[1]Ex-Africa 2024'!B1041</f>
        <v>0</v>
      </c>
      <c r="J48" s="153">
        <f>+'[1]Ex-Africa 2024'!B346+'[1]Ex-Africa 2024'!B743+'[1]Ex-Africa 2024'!B1140</f>
        <v>0</v>
      </c>
      <c r="K48" s="75">
        <f t="shared" si="0"/>
        <v>0</v>
      </c>
      <c r="L48" s="47">
        <f>+'[1]Ex-Africa 2025'!B49+'[1]Ex-Africa 2025'!B446+'[1]Ex-Africa 2025'!B843</f>
        <v>0</v>
      </c>
      <c r="M48" s="153">
        <f>+'[1]Ex-Africa 2025'!B148+'[1]Ex-Africa 2025'!B545+'[1]Ex-Africa 2025'!B942</f>
        <v>0</v>
      </c>
      <c r="N48" s="153">
        <f>+'[1]Ex-Africa 2024'!G247+'[1]Ex-Africa 2024'!G644+'[1]Ex-Africa 2024'!G1041</f>
        <v>0</v>
      </c>
      <c r="O48" s="153">
        <f>+'[1]Ex-Africa 2025'!B346+'[1]Ex-Africa 2025'!B743+'[1]Ex-Africa 2025'!B1140</f>
        <v>0</v>
      </c>
      <c r="P48" s="75">
        <f t="shared" si="1"/>
        <v>0</v>
      </c>
    </row>
    <row r="49" spans="1:16" x14ac:dyDescent="0.2">
      <c r="A49" s="1" t="s">
        <v>151</v>
      </c>
      <c r="B49" s="153">
        <v>4408642</v>
      </c>
      <c r="C49" s="102">
        <v>108600</v>
      </c>
      <c r="D49" s="153">
        <f>+'[1]Ex Africa 2021'!B1238</f>
        <v>100550</v>
      </c>
      <c r="E49" s="153">
        <f>+'[1]Ex Africa 2022'!B1238</f>
        <v>922445</v>
      </c>
      <c r="F49" s="154">
        <f>+'[1]Ex-Africa 2023'!B1238</f>
        <v>98650</v>
      </c>
      <c r="G49" s="47">
        <f>+'[1]Ex-Africa 2024'!B50+'[1]Ex-Africa 2024'!B447+'[1]Ex-Africa 2024'!B844</f>
        <v>30000</v>
      </c>
      <c r="H49" s="153">
        <f>+'[1]Ex-Africa 2024'!B149+'[1]Ex-Africa 2024'!B546+'[1]Ex-Africa 2024'!B943</f>
        <v>29466</v>
      </c>
      <c r="I49" s="153">
        <f>+'[1]Ex-Africa 2024'!B248+'[1]Ex-Africa 2024'!B645+'[1]Ex-Africa 2024'!B1042</f>
        <v>0</v>
      </c>
      <c r="J49" s="153">
        <f>+'[1]Ex-Africa 2024'!B347+'[1]Ex-Africa 2024'!B744+'[1]Ex-Africa 2024'!B1141</f>
        <v>0</v>
      </c>
      <c r="K49" s="75">
        <f t="shared" si="0"/>
        <v>59466</v>
      </c>
      <c r="L49" s="47">
        <f>+'[1]Ex-Africa 2025'!B50+'[1]Ex-Africa 2025'!B447+'[1]Ex-Africa 2025'!B844</f>
        <v>321803</v>
      </c>
      <c r="M49" s="153">
        <f>+'[1]Ex-Africa 2025'!B149+'[1]Ex-Africa 2025'!B546+'[1]Ex-Africa 2025'!B943</f>
        <v>0</v>
      </c>
      <c r="N49" s="153">
        <f>+'[1]Ex-Africa 2024'!G248+'[1]Ex-Africa 2024'!G645+'[1]Ex-Africa 2024'!G1042</f>
        <v>0</v>
      </c>
      <c r="O49" s="153">
        <f>+'[1]Ex-Africa 2025'!B347+'[1]Ex-Africa 2025'!B744+'[1]Ex-Africa 2025'!B1141</f>
        <v>0</v>
      </c>
      <c r="P49" s="75">
        <f t="shared" si="1"/>
        <v>321803</v>
      </c>
    </row>
    <row r="50" spans="1:16" x14ac:dyDescent="0.2">
      <c r="A50" s="1" t="s">
        <v>152</v>
      </c>
      <c r="B50" s="153">
        <v>275000</v>
      </c>
      <c r="C50" s="102">
        <v>0</v>
      </c>
      <c r="D50" s="153">
        <f>+'[1]Ex Africa 2021'!B1239</f>
        <v>0</v>
      </c>
      <c r="E50" s="153">
        <f>+'[1]Ex Africa 2022'!B1239</f>
        <v>0</v>
      </c>
      <c r="F50" s="154">
        <f>+'[1]Ex-Africa 2023'!B1239</f>
        <v>0</v>
      </c>
      <c r="G50" s="47">
        <f>+'[1]Ex-Africa 2024'!B51+'[1]Ex-Africa 2024'!B448+'[1]Ex-Africa 2024'!B845</f>
        <v>0</v>
      </c>
      <c r="H50" s="153">
        <f>+'[1]Ex-Africa 2024'!B150+'[1]Ex-Africa 2024'!B547+'[1]Ex-Africa 2024'!B944</f>
        <v>0</v>
      </c>
      <c r="I50" s="153">
        <f>+'[1]Ex-Africa 2024'!B249+'[1]Ex-Africa 2024'!B646+'[1]Ex-Africa 2024'!B1043</f>
        <v>0</v>
      </c>
      <c r="J50" s="153">
        <f>+'[1]Ex-Africa 2024'!B348+'[1]Ex-Africa 2024'!B745+'[1]Ex-Africa 2024'!B1142</f>
        <v>0</v>
      </c>
      <c r="K50" s="75">
        <f t="shared" si="0"/>
        <v>0</v>
      </c>
      <c r="L50" s="47">
        <f>+'[1]Ex-Africa 2025'!B51+'[1]Ex-Africa 2025'!B448+'[1]Ex-Africa 2025'!B845</f>
        <v>0</v>
      </c>
      <c r="M50" s="153">
        <f>+'[1]Ex-Africa 2025'!B150+'[1]Ex-Africa 2025'!B547+'[1]Ex-Africa 2025'!B944</f>
        <v>0</v>
      </c>
      <c r="N50" s="153">
        <f>+'[1]Ex-Africa 2024'!G249+'[1]Ex-Africa 2024'!G646+'[1]Ex-Africa 2024'!G1043</f>
        <v>0</v>
      </c>
      <c r="O50" s="153">
        <f>+'[1]Ex-Africa 2025'!B348+'[1]Ex-Africa 2025'!B745+'[1]Ex-Africa 2025'!B1142</f>
        <v>0</v>
      </c>
      <c r="P50" s="75">
        <f t="shared" si="1"/>
        <v>0</v>
      </c>
    </row>
    <row r="51" spans="1:16" x14ac:dyDescent="0.2">
      <c r="A51" s="1" t="s">
        <v>153</v>
      </c>
      <c r="B51" s="153">
        <v>223600</v>
      </c>
      <c r="C51" s="102">
        <v>0</v>
      </c>
      <c r="D51" s="153">
        <f>+'[1]Ex Africa 2021'!B1240</f>
        <v>0</v>
      </c>
      <c r="E51" s="153">
        <f>+'[1]Ex Africa 2022'!B1240</f>
        <v>0</v>
      </c>
      <c r="F51" s="154">
        <f>+'[1]Ex-Africa 2023'!B1240</f>
        <v>0</v>
      </c>
      <c r="G51" s="47">
        <f>+'[1]Ex-Africa 2024'!B52+'[1]Ex-Africa 2024'!B449+'[1]Ex-Africa 2024'!B846</f>
        <v>0</v>
      </c>
      <c r="H51" s="153">
        <f>+'[1]Ex-Africa 2024'!B151+'[1]Ex-Africa 2024'!B548+'[1]Ex-Africa 2024'!B945</f>
        <v>0</v>
      </c>
      <c r="I51" s="153">
        <f>+'[1]Ex-Africa 2024'!B250+'[1]Ex-Africa 2024'!B647+'[1]Ex-Africa 2024'!B1044</f>
        <v>0</v>
      </c>
      <c r="J51" s="153">
        <f>+'[1]Ex-Africa 2024'!B349+'[1]Ex-Africa 2024'!B746+'[1]Ex-Africa 2024'!B1143</f>
        <v>0</v>
      </c>
      <c r="K51" s="75">
        <f t="shared" si="0"/>
        <v>0</v>
      </c>
      <c r="L51" s="47">
        <f>+'[1]Ex-Africa 2025'!B52+'[1]Ex-Africa 2025'!B449+'[1]Ex-Africa 2025'!B846</f>
        <v>0</v>
      </c>
      <c r="M51" s="153">
        <f>+'[1]Ex-Africa 2025'!B151+'[1]Ex-Africa 2025'!B548+'[1]Ex-Africa 2025'!B945</f>
        <v>0</v>
      </c>
      <c r="N51" s="153">
        <f>+'[1]Ex-Africa 2024'!G250+'[1]Ex-Africa 2024'!G647+'[1]Ex-Africa 2024'!G1044</f>
        <v>0</v>
      </c>
      <c r="O51" s="153">
        <f>+'[1]Ex-Africa 2025'!B349+'[1]Ex-Africa 2025'!B746+'[1]Ex-Africa 2025'!B1143</f>
        <v>0</v>
      </c>
      <c r="P51" s="75">
        <f t="shared" si="1"/>
        <v>0</v>
      </c>
    </row>
    <row r="52" spans="1:16" x14ac:dyDescent="0.2">
      <c r="A52" s="1" t="s">
        <v>154</v>
      </c>
      <c r="B52" s="153">
        <v>1292587</v>
      </c>
      <c r="C52" s="102">
        <v>26000</v>
      </c>
      <c r="D52" s="153">
        <f>+'[1]Ex Africa 2021'!B1241</f>
        <v>0</v>
      </c>
      <c r="E52" s="153">
        <f>+'[1]Ex Africa 2022'!B1241</f>
        <v>147400</v>
      </c>
      <c r="F52" s="154">
        <f>+'[1]Ex-Africa 2023'!B1241</f>
        <v>82700</v>
      </c>
      <c r="G52" s="47">
        <f>+'[1]Ex-Africa 2024'!B53+'[1]Ex-Africa 2024'!B450+'[1]Ex-Africa 2024'!B847</f>
        <v>0</v>
      </c>
      <c r="H52" s="153">
        <f>+'[1]Ex-Africa 2024'!B152+'[1]Ex-Africa 2024'!B549+'[1]Ex-Africa 2024'!B946</f>
        <v>0</v>
      </c>
      <c r="I52" s="153">
        <f>+'[1]Ex-Africa 2024'!B251+'[1]Ex-Africa 2024'!B648+'[1]Ex-Africa 2024'!B1045</f>
        <v>61000</v>
      </c>
      <c r="J52" s="153">
        <f>+'[1]Ex-Africa 2024'!B350+'[1]Ex-Africa 2024'!B747+'[1]Ex-Africa 2024'!B1144</f>
        <v>2400</v>
      </c>
      <c r="K52" s="75">
        <f t="shared" si="0"/>
        <v>63400</v>
      </c>
      <c r="L52" s="47">
        <f>+'[1]Ex-Africa 2025'!B53+'[1]Ex-Africa 2025'!B450+'[1]Ex-Africa 2025'!B847</f>
        <v>22000</v>
      </c>
      <c r="M52" s="153">
        <f>+'[1]Ex-Africa 2025'!B152+'[1]Ex-Africa 2025'!B549+'[1]Ex-Africa 2025'!B946</f>
        <v>106450</v>
      </c>
      <c r="N52" s="153">
        <f>+'[1]Ex-Africa 2024'!G251+'[1]Ex-Africa 2024'!G648+'[1]Ex-Africa 2024'!G1045</f>
        <v>0</v>
      </c>
      <c r="O52" s="153">
        <f>+'[1]Ex-Africa 2025'!B350+'[1]Ex-Africa 2025'!B747+'[1]Ex-Africa 2025'!B1144</f>
        <v>0</v>
      </c>
      <c r="P52" s="75">
        <f t="shared" si="1"/>
        <v>128450</v>
      </c>
    </row>
    <row r="53" spans="1:16" x14ac:dyDescent="0.2">
      <c r="A53" s="1" t="s">
        <v>155</v>
      </c>
      <c r="B53" s="153">
        <v>3000</v>
      </c>
      <c r="C53" s="102">
        <v>0</v>
      </c>
      <c r="D53" s="153">
        <f>+'[1]Ex Africa 2021'!B1242</f>
        <v>0</v>
      </c>
      <c r="E53" s="153">
        <f>+'[1]Ex Africa 2022'!B1242</f>
        <v>0</v>
      </c>
      <c r="F53" s="154">
        <f>+'[1]Ex-Africa 2023'!B1242</f>
        <v>0</v>
      </c>
      <c r="G53" s="47">
        <f>+'[1]Ex-Africa 2024'!B54+'[1]Ex-Africa 2024'!B451+'[1]Ex-Africa 2024'!B848</f>
        <v>0</v>
      </c>
      <c r="H53" s="153">
        <f>+'[1]Ex-Africa 2024'!B153+'[1]Ex-Africa 2024'!B550+'[1]Ex-Africa 2024'!B947</f>
        <v>0</v>
      </c>
      <c r="I53" s="153">
        <f>+'[1]Ex-Africa 2024'!B252+'[1]Ex-Africa 2024'!B649+'[1]Ex-Africa 2024'!B1046</f>
        <v>0</v>
      </c>
      <c r="J53" s="153">
        <f>+'[1]Ex-Africa 2024'!B351+'[1]Ex-Africa 2024'!B748+'[1]Ex-Africa 2024'!B1145</f>
        <v>0</v>
      </c>
      <c r="K53" s="75">
        <f t="shared" si="0"/>
        <v>0</v>
      </c>
      <c r="L53" s="47">
        <f>+'[1]Ex-Africa 2025'!B54+'[1]Ex-Africa 2025'!B451+'[1]Ex-Africa 2025'!B848</f>
        <v>0</v>
      </c>
      <c r="M53" s="153">
        <f>+'[1]Ex-Africa 2025'!B153+'[1]Ex-Africa 2025'!B550+'[1]Ex-Africa 2025'!B947</f>
        <v>0</v>
      </c>
      <c r="N53" s="153">
        <f>+'[1]Ex-Africa 2024'!G252+'[1]Ex-Africa 2024'!G649+'[1]Ex-Africa 2024'!G1046</f>
        <v>0</v>
      </c>
      <c r="O53" s="153">
        <f>+'[1]Ex-Africa 2025'!B351+'[1]Ex-Africa 2025'!B748+'[1]Ex-Africa 2025'!B1145</f>
        <v>0</v>
      </c>
      <c r="P53" s="75">
        <f t="shared" si="1"/>
        <v>0</v>
      </c>
    </row>
    <row r="54" spans="1:16" x14ac:dyDescent="0.2">
      <c r="A54" s="1" t="s">
        <v>156</v>
      </c>
      <c r="B54" s="153">
        <v>7400</v>
      </c>
      <c r="C54" s="102">
        <v>0</v>
      </c>
      <c r="D54" s="153">
        <f>+'[1]Ex Africa 2021'!B1243</f>
        <v>0</v>
      </c>
      <c r="E54" s="153">
        <f>+'[1]Ex Africa 2022'!B1243</f>
        <v>0</v>
      </c>
      <c r="F54" s="154">
        <f>+'[1]Ex-Africa 2023'!B1243</f>
        <v>3000</v>
      </c>
      <c r="G54" s="47">
        <f>+'[1]Ex-Africa 2024'!B55+'[1]Ex-Africa 2024'!B452+'[1]Ex-Africa 2024'!B849</f>
        <v>0</v>
      </c>
      <c r="H54" s="153">
        <f>+'[1]Ex-Africa 2024'!B154+'[1]Ex-Africa 2024'!B551+'[1]Ex-Africa 2024'!B948</f>
        <v>0</v>
      </c>
      <c r="I54" s="153">
        <f>+'[1]Ex-Africa 2024'!B253+'[1]Ex-Africa 2024'!B650+'[1]Ex-Africa 2024'!B1047</f>
        <v>0</v>
      </c>
      <c r="J54" s="153">
        <f>+'[1]Ex-Africa 2024'!B352+'[1]Ex-Africa 2024'!B749+'[1]Ex-Africa 2024'!B1146</f>
        <v>0</v>
      </c>
      <c r="K54" s="75">
        <f t="shared" si="0"/>
        <v>0</v>
      </c>
      <c r="L54" s="47">
        <f>+'[1]Ex-Africa 2025'!B55+'[1]Ex-Africa 2025'!B452+'[1]Ex-Africa 2025'!B849</f>
        <v>0</v>
      </c>
      <c r="M54" s="153">
        <f>+'[1]Ex-Africa 2025'!B154+'[1]Ex-Africa 2025'!B551+'[1]Ex-Africa 2025'!B948</f>
        <v>0</v>
      </c>
      <c r="N54" s="153">
        <f>+'[1]Ex-Africa 2024'!G253+'[1]Ex-Africa 2024'!G650+'[1]Ex-Africa 2024'!G1047</f>
        <v>0</v>
      </c>
      <c r="O54" s="153">
        <f>+'[1]Ex-Africa 2025'!B352+'[1]Ex-Africa 2025'!B749+'[1]Ex-Africa 2025'!B1146</f>
        <v>0</v>
      </c>
      <c r="P54" s="75">
        <f t="shared" si="1"/>
        <v>0</v>
      </c>
    </row>
    <row r="55" spans="1:16" x14ac:dyDescent="0.2">
      <c r="A55" s="1" t="s">
        <v>157</v>
      </c>
      <c r="B55" s="153">
        <v>43000</v>
      </c>
      <c r="C55" s="102">
        <v>0</v>
      </c>
      <c r="D55" s="153">
        <f>+'[1]Ex Africa 2021'!B1244</f>
        <v>0</v>
      </c>
      <c r="E55" s="153">
        <f>+'[1]Ex Africa 2022'!B1244</f>
        <v>0</v>
      </c>
      <c r="F55" s="154">
        <f>+'[1]Ex-Africa 2023'!B1244</f>
        <v>0</v>
      </c>
      <c r="G55" s="47">
        <f>+'[1]Ex-Africa 2024'!B56+'[1]Ex-Africa 2024'!B453+'[1]Ex-Africa 2024'!B850</f>
        <v>0</v>
      </c>
      <c r="H55" s="153">
        <f>+'[1]Ex-Africa 2024'!B155+'[1]Ex-Africa 2024'!B552+'[1]Ex-Africa 2024'!B949</f>
        <v>0</v>
      </c>
      <c r="I55" s="153">
        <f>+'[1]Ex-Africa 2024'!B254+'[1]Ex-Africa 2024'!B651+'[1]Ex-Africa 2024'!B1048</f>
        <v>0</v>
      </c>
      <c r="J55" s="153">
        <f>+'[1]Ex-Africa 2024'!B353+'[1]Ex-Africa 2024'!B750+'[1]Ex-Africa 2024'!B1147</f>
        <v>0</v>
      </c>
      <c r="K55" s="75">
        <f t="shared" si="0"/>
        <v>0</v>
      </c>
      <c r="L55" s="47">
        <f>+'[1]Ex-Africa 2025'!B56+'[1]Ex-Africa 2025'!B453+'[1]Ex-Africa 2025'!B850</f>
        <v>0</v>
      </c>
      <c r="M55" s="153">
        <f>+'[1]Ex-Africa 2025'!B155+'[1]Ex-Africa 2025'!B552+'[1]Ex-Africa 2025'!B949</f>
        <v>0</v>
      </c>
      <c r="N55" s="153">
        <f>+'[1]Ex-Africa 2024'!G254+'[1]Ex-Africa 2024'!G651+'[1]Ex-Africa 2024'!G1048</f>
        <v>0</v>
      </c>
      <c r="O55" s="153">
        <f>+'[1]Ex-Africa 2025'!B353+'[1]Ex-Africa 2025'!B750+'[1]Ex-Africa 2025'!B1147</f>
        <v>0</v>
      </c>
      <c r="P55" s="75">
        <f t="shared" si="1"/>
        <v>0</v>
      </c>
    </row>
    <row r="56" spans="1:16" x14ac:dyDescent="0.2">
      <c r="A56" s="1" t="s">
        <v>158</v>
      </c>
      <c r="B56" s="153">
        <v>1094529</v>
      </c>
      <c r="C56" s="102">
        <v>50000</v>
      </c>
      <c r="D56" s="153">
        <f>+'[1]Ex Africa 2021'!B1245</f>
        <v>88500</v>
      </c>
      <c r="E56" s="153">
        <f>+'[1]Ex Africa 2022'!B1245</f>
        <v>0</v>
      </c>
      <c r="F56" s="154">
        <f>+'[1]Ex-Africa 2023'!B1245</f>
        <v>60000</v>
      </c>
      <c r="G56" s="47">
        <f>+'[1]Ex-Africa 2024'!B57+'[1]Ex-Africa 2024'!B454+'[1]Ex-Africa 2024'!B851</f>
        <v>0</v>
      </c>
      <c r="H56" s="153">
        <f>+'[1]Ex-Africa 2024'!B156+'[1]Ex-Africa 2024'!B553+'[1]Ex-Africa 2024'!B950</f>
        <v>0</v>
      </c>
      <c r="I56" s="153">
        <f>+'[1]Ex-Africa 2024'!B255+'[1]Ex-Africa 2024'!B652+'[1]Ex-Africa 2024'!B1049</f>
        <v>0</v>
      </c>
      <c r="J56" s="153">
        <f>+'[1]Ex-Africa 2024'!B354+'[1]Ex-Africa 2024'!B751+'[1]Ex-Africa 2024'!B1148</f>
        <v>0</v>
      </c>
      <c r="K56" s="75">
        <f t="shared" si="0"/>
        <v>0</v>
      </c>
      <c r="L56" s="47">
        <f>+'[1]Ex-Africa 2025'!B57+'[1]Ex-Africa 2025'!B454+'[1]Ex-Africa 2025'!B851</f>
        <v>0</v>
      </c>
      <c r="M56" s="153">
        <f>+'[1]Ex-Africa 2025'!B156+'[1]Ex-Africa 2025'!B553+'[1]Ex-Africa 2025'!B950</f>
        <v>0</v>
      </c>
      <c r="N56" s="153">
        <f>+'[1]Ex-Africa 2024'!G255+'[1]Ex-Africa 2024'!G652+'[1]Ex-Africa 2024'!G1049</f>
        <v>0</v>
      </c>
      <c r="O56" s="153">
        <f>+'[1]Ex-Africa 2025'!B354+'[1]Ex-Africa 2025'!B751+'[1]Ex-Africa 2025'!B1148</f>
        <v>0</v>
      </c>
      <c r="P56" s="75">
        <f t="shared" si="1"/>
        <v>0</v>
      </c>
    </row>
    <row r="57" spans="1:16" x14ac:dyDescent="0.2">
      <c r="A57" s="1" t="s">
        <v>159</v>
      </c>
      <c r="B57" s="153">
        <v>2000</v>
      </c>
      <c r="C57" s="102">
        <v>500</v>
      </c>
      <c r="D57" s="153">
        <f>+'[1]Ex Africa 2021'!B1246</f>
        <v>0</v>
      </c>
      <c r="E57" s="153">
        <f>+'[1]Ex Africa 2022'!B1246</f>
        <v>0</v>
      </c>
      <c r="F57" s="154">
        <f>+'[1]Ex-Africa 2023'!B1246</f>
        <v>0</v>
      </c>
      <c r="G57" s="47">
        <f>+'[1]Ex-Africa 2024'!B58+'[1]Ex-Africa 2024'!B455+'[1]Ex-Africa 2024'!B852</f>
        <v>0</v>
      </c>
      <c r="H57" s="153">
        <f>+'[1]Ex-Africa 2024'!B157+'[1]Ex-Africa 2024'!B554+'[1]Ex-Africa 2024'!B951</f>
        <v>0</v>
      </c>
      <c r="I57" s="153">
        <f>+'[1]Ex-Africa 2024'!B256+'[1]Ex-Africa 2024'!B653+'[1]Ex-Africa 2024'!B1050</f>
        <v>0</v>
      </c>
      <c r="J57" s="153">
        <f>+'[1]Ex-Africa 2024'!B355+'[1]Ex-Africa 2024'!B752+'[1]Ex-Africa 2024'!B1149</f>
        <v>0</v>
      </c>
      <c r="K57" s="75">
        <f t="shared" si="0"/>
        <v>0</v>
      </c>
      <c r="L57" s="47">
        <f>+'[1]Ex-Africa 2025'!B58+'[1]Ex-Africa 2025'!B455+'[1]Ex-Africa 2025'!B852</f>
        <v>0</v>
      </c>
      <c r="M57" s="153">
        <f>+'[1]Ex-Africa 2025'!B157+'[1]Ex-Africa 2025'!B554+'[1]Ex-Africa 2025'!B951</f>
        <v>0</v>
      </c>
      <c r="N57" s="153">
        <f>+'[1]Ex-Africa 2024'!G256+'[1]Ex-Africa 2024'!G653+'[1]Ex-Africa 2024'!G1050</f>
        <v>0</v>
      </c>
      <c r="O57" s="153">
        <f>+'[1]Ex-Africa 2025'!B355+'[1]Ex-Africa 2025'!B752+'[1]Ex-Africa 2025'!B1149</f>
        <v>0</v>
      </c>
      <c r="P57" s="75">
        <f t="shared" si="1"/>
        <v>0</v>
      </c>
    </row>
    <row r="58" spans="1:16" x14ac:dyDescent="0.2">
      <c r="A58" s="1" t="s">
        <v>160</v>
      </c>
      <c r="B58" s="153">
        <v>27121</v>
      </c>
      <c r="C58" s="102">
        <v>0</v>
      </c>
      <c r="D58" s="153">
        <f>+'[1]Ex Africa 2021'!B1247</f>
        <v>3600</v>
      </c>
      <c r="E58" s="153">
        <f>+'[1]Ex Africa 2022'!B1247</f>
        <v>3600</v>
      </c>
      <c r="F58" s="154">
        <f>+'[1]Ex-Africa 2023'!B1247</f>
        <v>8500</v>
      </c>
      <c r="G58" s="47">
        <f>+'[1]Ex-Africa 2024'!B59+'[1]Ex-Africa 2024'!B456+'[1]Ex-Africa 2024'!B853</f>
        <v>0</v>
      </c>
      <c r="H58" s="153">
        <f>+'[1]Ex-Africa 2024'!B158+'[1]Ex-Africa 2024'!B555+'[1]Ex-Africa 2024'!B952</f>
        <v>0</v>
      </c>
      <c r="I58" s="153">
        <f>+'[1]Ex-Africa 2024'!B257+'[1]Ex-Africa 2024'!B654+'[1]Ex-Africa 2024'!B1051</f>
        <v>0</v>
      </c>
      <c r="J58" s="153">
        <f>+'[1]Ex-Africa 2024'!B356+'[1]Ex-Africa 2024'!B753+'[1]Ex-Africa 2024'!B1150</f>
        <v>6000</v>
      </c>
      <c r="K58" s="75">
        <f t="shared" si="0"/>
        <v>6000</v>
      </c>
      <c r="L58" s="47">
        <f>+'[1]Ex-Africa 2025'!B59+'[1]Ex-Africa 2025'!B456+'[1]Ex-Africa 2025'!B853</f>
        <v>0</v>
      </c>
      <c r="M58" s="153">
        <f>+'[1]Ex-Africa 2025'!B158+'[1]Ex-Africa 2025'!B555+'[1]Ex-Africa 2025'!B952</f>
        <v>0</v>
      </c>
      <c r="N58" s="153">
        <f>+'[1]Ex-Africa 2024'!G257+'[1]Ex-Africa 2024'!G654+'[1]Ex-Africa 2024'!G1051</f>
        <v>0</v>
      </c>
      <c r="O58" s="153">
        <f>+'[1]Ex-Africa 2025'!B356+'[1]Ex-Africa 2025'!B753+'[1]Ex-Africa 2025'!B1150</f>
        <v>0</v>
      </c>
      <c r="P58" s="75">
        <f t="shared" si="1"/>
        <v>0</v>
      </c>
    </row>
    <row r="59" spans="1:16" x14ac:dyDescent="0.2">
      <c r="A59" s="1" t="s">
        <v>161</v>
      </c>
      <c r="B59" s="153">
        <v>29351564</v>
      </c>
      <c r="C59" s="102">
        <v>1170480</v>
      </c>
      <c r="D59" s="153">
        <f>+'[1]Ex Africa 2021'!B1248</f>
        <v>475100</v>
      </c>
      <c r="E59" s="153">
        <f>+'[1]Ex Africa 2022'!B1248</f>
        <v>1968700</v>
      </c>
      <c r="F59" s="154">
        <f>+'[1]Ex-Africa 2023'!B1248</f>
        <v>2014600</v>
      </c>
      <c r="G59" s="47">
        <f>+'[1]Ex-Africa 2024'!B60+'[1]Ex-Africa 2024'!B457+'[1]Ex-Africa 2024'!B854</f>
        <v>356500</v>
      </c>
      <c r="H59" s="153">
        <f>+'[1]Ex-Africa 2024'!B159+'[1]Ex-Africa 2024'!B556+'[1]Ex-Africa 2024'!B953</f>
        <v>8500</v>
      </c>
      <c r="I59" s="153">
        <f>+'[1]Ex-Africa 2024'!B258+'[1]Ex-Africa 2024'!B655+'[1]Ex-Africa 2024'!B1052</f>
        <v>0</v>
      </c>
      <c r="J59" s="153">
        <f>+'[1]Ex-Africa 2024'!B357+'[1]Ex-Africa 2024'!B754+'[1]Ex-Africa 2024'!B1151</f>
        <v>0</v>
      </c>
      <c r="K59" s="75">
        <f t="shared" si="0"/>
        <v>365000</v>
      </c>
      <c r="L59" s="47">
        <f>+'[1]Ex-Africa 2025'!B60+'[1]Ex-Africa 2025'!B457+'[1]Ex-Africa 2025'!B854</f>
        <v>0</v>
      </c>
      <c r="M59" s="153">
        <f>+'[1]Ex-Africa 2025'!B159+'[1]Ex-Africa 2025'!B556+'[1]Ex-Africa 2025'!B953</f>
        <v>2885</v>
      </c>
      <c r="N59" s="153">
        <f>+'[1]Ex-Africa 2024'!G258+'[1]Ex-Africa 2024'!G655+'[1]Ex-Africa 2024'!G1052</f>
        <v>0</v>
      </c>
      <c r="O59" s="153">
        <f>+'[1]Ex-Africa 2025'!B357+'[1]Ex-Africa 2025'!B754+'[1]Ex-Africa 2025'!B1151</f>
        <v>0</v>
      </c>
      <c r="P59" s="75">
        <f t="shared" si="1"/>
        <v>2885</v>
      </c>
    </row>
    <row r="60" spans="1:16" x14ac:dyDescent="0.2">
      <c r="A60" s="1" t="s">
        <v>162</v>
      </c>
      <c r="B60" s="153">
        <v>6881426</v>
      </c>
      <c r="C60" s="102">
        <v>197790</v>
      </c>
      <c r="D60" s="153">
        <f>+'[1]Ex Africa 2021'!B1249</f>
        <v>108772</v>
      </c>
      <c r="E60" s="153">
        <f>+'[1]Ex Africa 2022'!B1249</f>
        <v>180200</v>
      </c>
      <c r="F60" s="154">
        <f>+'[1]Ex-Africa 2023'!B1249</f>
        <v>2000</v>
      </c>
      <c r="G60" s="47">
        <f>+'[1]Ex-Africa 2024'!B61+'[1]Ex-Africa 2024'!B458+'[1]Ex-Africa 2024'!B855</f>
        <v>0</v>
      </c>
      <c r="H60" s="153">
        <f>+'[1]Ex-Africa 2024'!B160+'[1]Ex-Africa 2024'!B557+'[1]Ex-Africa 2024'!B954</f>
        <v>0</v>
      </c>
      <c r="I60" s="153">
        <f>+'[1]Ex-Africa 2024'!B259+'[1]Ex-Africa 2024'!B656+'[1]Ex-Africa 2024'!B1053</f>
        <v>0</v>
      </c>
      <c r="J60" s="153">
        <f>+'[1]Ex-Africa 2024'!B358+'[1]Ex-Africa 2024'!B755+'[1]Ex-Africa 2024'!B1152</f>
        <v>0</v>
      </c>
      <c r="K60" s="75">
        <f t="shared" si="0"/>
        <v>0</v>
      </c>
      <c r="L60" s="47">
        <f>+'[1]Ex-Africa 2025'!B61+'[1]Ex-Africa 2025'!B458+'[1]Ex-Africa 2025'!B855</f>
        <v>0</v>
      </c>
      <c r="M60" s="153">
        <f>+'[1]Ex-Africa 2025'!B160+'[1]Ex-Africa 2025'!B557+'[1]Ex-Africa 2025'!B954</f>
        <v>0</v>
      </c>
      <c r="N60" s="153">
        <f>+'[1]Ex-Africa 2024'!G259+'[1]Ex-Africa 2024'!G656+'[1]Ex-Africa 2024'!G1053</f>
        <v>0</v>
      </c>
      <c r="O60" s="153">
        <f>+'[1]Ex-Africa 2025'!B358+'[1]Ex-Africa 2025'!B755+'[1]Ex-Africa 2025'!B1152</f>
        <v>0</v>
      </c>
      <c r="P60" s="75">
        <f t="shared" si="1"/>
        <v>0</v>
      </c>
    </row>
    <row r="61" spans="1:16" x14ac:dyDescent="0.2">
      <c r="A61" s="1" t="s">
        <v>163</v>
      </c>
      <c r="B61" s="153">
        <v>849960</v>
      </c>
      <c r="C61" s="102">
        <v>96560</v>
      </c>
      <c r="D61" s="153">
        <f>+'[1]Ex Africa 2021'!B1250</f>
        <v>116790</v>
      </c>
      <c r="E61" s="153">
        <f>+'[1]Ex Africa 2022'!B1250</f>
        <v>135000</v>
      </c>
      <c r="F61" s="154">
        <f>+'[1]Ex-Africa 2023'!B1250</f>
        <v>126750</v>
      </c>
      <c r="G61" s="47">
        <f>+'[1]Ex-Africa 2024'!B62+'[1]Ex-Africa 2024'!B459+'[1]Ex-Africa 2024'!B856</f>
        <v>35500</v>
      </c>
      <c r="H61" s="153">
        <f>+'[1]Ex-Africa 2024'!B161+'[1]Ex-Africa 2024'!B558+'[1]Ex-Africa 2024'!B955</f>
        <v>100</v>
      </c>
      <c r="I61" s="153">
        <f>+'[1]Ex-Africa 2024'!B260+'[1]Ex-Africa 2024'!B657+'[1]Ex-Africa 2024'!B1054</f>
        <v>59750</v>
      </c>
      <c r="J61" s="153">
        <f>+'[1]Ex-Africa 2024'!B359+'[1]Ex-Africa 2024'!B756+'[1]Ex-Africa 2024'!B1153</f>
        <v>17750</v>
      </c>
      <c r="K61" s="75">
        <f t="shared" si="0"/>
        <v>113100</v>
      </c>
      <c r="L61" s="47">
        <f>+'[1]Ex-Africa 2025'!B62+'[1]Ex-Africa 2025'!B459+'[1]Ex-Africa 2025'!B856</f>
        <v>17750</v>
      </c>
      <c r="M61" s="153">
        <f>+'[1]Ex-Africa 2025'!B161+'[1]Ex-Africa 2025'!B558+'[1]Ex-Africa 2025'!B955</f>
        <v>77500</v>
      </c>
      <c r="N61" s="153">
        <f>+'[1]Ex-Africa 2024'!G260+'[1]Ex-Africa 2024'!G657+'[1]Ex-Africa 2024'!G1054</f>
        <v>0</v>
      </c>
      <c r="O61" s="153">
        <f>+'[1]Ex-Africa 2025'!B359+'[1]Ex-Africa 2025'!B756+'[1]Ex-Africa 2025'!B1153</f>
        <v>0</v>
      </c>
      <c r="P61" s="75">
        <f t="shared" si="1"/>
        <v>95250</v>
      </c>
    </row>
    <row r="62" spans="1:16" x14ac:dyDescent="0.2">
      <c r="A62" s="1" t="s">
        <v>164</v>
      </c>
      <c r="B62" s="153">
        <v>69555</v>
      </c>
      <c r="C62" s="102">
        <v>0</v>
      </c>
      <c r="D62" s="153">
        <f>+'[1]Ex Africa 2021'!B1251</f>
        <v>0</v>
      </c>
      <c r="E62" s="153">
        <f>+'[1]Ex Africa 2022'!B1251</f>
        <v>0</v>
      </c>
      <c r="F62" s="154">
        <f>+'[1]Ex-Africa 2023'!B1251</f>
        <v>0</v>
      </c>
      <c r="G62" s="47">
        <f>+'[1]Ex-Africa 2024'!B63+'[1]Ex-Africa 2024'!B460+'[1]Ex-Africa 2024'!B857</f>
        <v>0</v>
      </c>
      <c r="H62" s="153">
        <f>+'[1]Ex-Africa 2024'!B162+'[1]Ex-Africa 2024'!B559+'[1]Ex-Africa 2024'!B956</f>
        <v>0</v>
      </c>
      <c r="I62" s="153">
        <f>+'[1]Ex-Africa 2024'!B261+'[1]Ex-Africa 2024'!B658+'[1]Ex-Africa 2024'!B1055</f>
        <v>0</v>
      </c>
      <c r="J62" s="153">
        <f>+'[1]Ex-Africa 2024'!B360+'[1]Ex-Africa 2024'!B757+'[1]Ex-Africa 2024'!B1154</f>
        <v>0</v>
      </c>
      <c r="K62" s="75">
        <f t="shared" si="0"/>
        <v>0</v>
      </c>
      <c r="L62" s="47">
        <f>+'[1]Ex-Africa 2025'!B63+'[1]Ex-Africa 2025'!B460+'[1]Ex-Africa 2025'!B857</f>
        <v>0</v>
      </c>
      <c r="M62" s="153">
        <f>+'[1]Ex-Africa 2025'!B162+'[1]Ex-Africa 2025'!B559+'[1]Ex-Africa 2025'!B956</f>
        <v>0</v>
      </c>
      <c r="N62" s="153">
        <f>+'[1]Ex-Africa 2024'!G261+'[1]Ex-Africa 2024'!G658+'[1]Ex-Africa 2024'!G1055</f>
        <v>0</v>
      </c>
      <c r="O62" s="153">
        <f>+'[1]Ex-Africa 2025'!B360+'[1]Ex-Africa 2025'!B757+'[1]Ex-Africa 2025'!B1154</f>
        <v>0</v>
      </c>
      <c r="P62" s="75">
        <f t="shared" si="1"/>
        <v>0</v>
      </c>
    </row>
    <row r="63" spans="1:16" x14ac:dyDescent="0.2">
      <c r="A63" s="1" t="s">
        <v>165</v>
      </c>
      <c r="B63" s="153">
        <v>306446</v>
      </c>
      <c r="C63" s="102">
        <v>0</v>
      </c>
      <c r="D63" s="153">
        <f>+'[1]Ex Africa 2021'!B1252</f>
        <v>0</v>
      </c>
      <c r="E63" s="153">
        <f>+'[1]Ex Africa 2022'!B1252</f>
        <v>0</v>
      </c>
      <c r="F63" s="154">
        <f>+'[1]Ex-Africa 2023'!B1252</f>
        <v>0</v>
      </c>
      <c r="G63" s="47">
        <f>+'[1]Ex-Africa 2024'!B64+'[1]Ex-Africa 2024'!B461+'[1]Ex-Africa 2024'!B858</f>
        <v>0</v>
      </c>
      <c r="H63" s="153">
        <f>+'[1]Ex-Africa 2024'!B163+'[1]Ex-Africa 2024'!B560+'[1]Ex-Africa 2024'!B957</f>
        <v>0</v>
      </c>
      <c r="I63" s="153">
        <f>+'[1]Ex-Africa 2024'!B262+'[1]Ex-Africa 2024'!B659+'[1]Ex-Africa 2024'!B1056</f>
        <v>0</v>
      </c>
      <c r="J63" s="153">
        <f>+'[1]Ex-Africa 2024'!B361+'[1]Ex-Africa 2024'!B758+'[1]Ex-Africa 2024'!B1155</f>
        <v>0</v>
      </c>
      <c r="K63" s="75">
        <f t="shared" si="0"/>
        <v>0</v>
      </c>
      <c r="L63" s="47">
        <f>+'[1]Ex-Africa 2025'!B64+'[1]Ex-Africa 2025'!B461+'[1]Ex-Africa 2025'!B858</f>
        <v>0</v>
      </c>
      <c r="M63" s="153">
        <f>+'[1]Ex-Africa 2025'!B163+'[1]Ex-Africa 2025'!B560+'[1]Ex-Africa 2025'!B957</f>
        <v>0</v>
      </c>
      <c r="N63" s="153">
        <f>+'[1]Ex-Africa 2024'!G262+'[1]Ex-Africa 2024'!G659+'[1]Ex-Africa 2024'!G1056</f>
        <v>0</v>
      </c>
      <c r="O63" s="153">
        <f>+'[1]Ex-Africa 2025'!B361+'[1]Ex-Africa 2025'!B758+'[1]Ex-Africa 2025'!B1155</f>
        <v>0</v>
      </c>
      <c r="P63" s="75">
        <f t="shared" si="1"/>
        <v>0</v>
      </c>
    </row>
    <row r="64" spans="1:16" x14ac:dyDescent="0.2">
      <c r="A64" s="1" t="s">
        <v>166</v>
      </c>
      <c r="B64" s="153">
        <v>858643</v>
      </c>
      <c r="C64" s="102">
        <v>0</v>
      </c>
      <c r="D64" s="153">
        <f>+'[1]Ex Africa 2021'!B1253</f>
        <v>0</v>
      </c>
      <c r="E64" s="153">
        <f>+'[1]Ex Africa 2022'!B1253</f>
        <v>282440</v>
      </c>
      <c r="F64" s="154">
        <f>+'[1]Ex-Africa 2023'!B1253</f>
        <v>97750</v>
      </c>
      <c r="G64" s="47">
        <f>+'[1]Ex-Africa 2024'!B65+'[1]Ex-Africa 2024'!B462+'[1]Ex-Africa 2024'!B859</f>
        <v>0</v>
      </c>
      <c r="H64" s="153">
        <f>+'[1]Ex-Africa 2024'!B164+'[1]Ex-Africa 2024'!B561+'[1]Ex-Africa 2024'!B958</f>
        <v>0</v>
      </c>
      <c r="I64" s="153">
        <f>+'[1]Ex-Africa 2024'!B263+'[1]Ex-Africa 2024'!B660+'[1]Ex-Africa 2024'!B1057</f>
        <v>0</v>
      </c>
      <c r="J64" s="153">
        <f>+'[1]Ex-Africa 2024'!B362+'[1]Ex-Africa 2024'!B759+'[1]Ex-Africa 2024'!B1156</f>
        <v>95600</v>
      </c>
      <c r="K64" s="75">
        <f t="shared" si="0"/>
        <v>95600</v>
      </c>
      <c r="L64" s="47">
        <f>+'[1]Ex-Africa 2025'!B65+'[1]Ex-Africa 2025'!B462+'[1]Ex-Africa 2025'!B859</f>
        <v>0</v>
      </c>
      <c r="M64" s="153">
        <f>+'[1]Ex-Africa 2025'!B164+'[1]Ex-Africa 2025'!B561+'[1]Ex-Africa 2025'!B958</f>
        <v>0</v>
      </c>
      <c r="N64" s="153">
        <f>+'[1]Ex-Africa 2024'!G263+'[1]Ex-Africa 2024'!G660+'[1]Ex-Africa 2024'!G1057</f>
        <v>0</v>
      </c>
      <c r="O64" s="153">
        <f>+'[1]Ex-Africa 2025'!B362+'[1]Ex-Africa 2025'!B759+'[1]Ex-Africa 2025'!B1156</f>
        <v>0</v>
      </c>
      <c r="P64" s="75">
        <f t="shared" si="1"/>
        <v>0</v>
      </c>
    </row>
    <row r="65" spans="1:16" x14ac:dyDescent="0.2">
      <c r="A65" s="1" t="s">
        <v>167</v>
      </c>
      <c r="B65" s="153">
        <v>2200</v>
      </c>
      <c r="C65" s="102">
        <v>0</v>
      </c>
      <c r="D65" s="153">
        <f>+'[1]Ex Africa 2021'!B1254</f>
        <v>0</v>
      </c>
      <c r="E65" s="153">
        <f>+'[1]Ex Africa 2022'!B1254</f>
        <v>0</v>
      </c>
      <c r="F65" s="154">
        <f>+'[1]Ex-Africa 2023'!B1254</f>
        <v>0</v>
      </c>
      <c r="G65" s="47">
        <f>+'[1]Ex-Africa 2024'!B66+'[1]Ex-Africa 2024'!B463+'[1]Ex-Africa 2024'!B860</f>
        <v>0</v>
      </c>
      <c r="H65" s="153">
        <f>+'[1]Ex-Africa 2024'!B165+'[1]Ex-Africa 2024'!B562+'[1]Ex-Africa 2024'!B959</f>
        <v>0</v>
      </c>
      <c r="I65" s="153">
        <f>+'[1]Ex-Africa 2024'!B264+'[1]Ex-Africa 2024'!B661+'[1]Ex-Africa 2024'!B1058</f>
        <v>0</v>
      </c>
      <c r="J65" s="153">
        <f>+'[1]Ex-Africa 2024'!B363+'[1]Ex-Africa 2024'!B760+'[1]Ex-Africa 2024'!B1157</f>
        <v>0</v>
      </c>
      <c r="K65" s="75">
        <f t="shared" si="0"/>
        <v>0</v>
      </c>
      <c r="L65" s="47">
        <f>+'[1]Ex-Africa 2025'!B66+'[1]Ex-Africa 2025'!B463+'[1]Ex-Africa 2025'!B860</f>
        <v>0</v>
      </c>
      <c r="M65" s="153">
        <f>+'[1]Ex-Africa 2025'!B165+'[1]Ex-Africa 2025'!B562+'[1]Ex-Africa 2025'!B959</f>
        <v>0</v>
      </c>
      <c r="N65" s="153">
        <f>+'[1]Ex-Africa 2024'!G264+'[1]Ex-Africa 2024'!G661+'[1]Ex-Africa 2024'!G1058</f>
        <v>0</v>
      </c>
      <c r="O65" s="153">
        <f>+'[1]Ex-Africa 2025'!B363+'[1]Ex-Africa 2025'!B760+'[1]Ex-Africa 2025'!B1157</f>
        <v>0</v>
      </c>
      <c r="P65" s="75">
        <f t="shared" si="1"/>
        <v>0</v>
      </c>
    </row>
    <row r="66" spans="1:16" x14ac:dyDescent="0.2">
      <c r="A66" s="1" t="s">
        <v>168</v>
      </c>
      <c r="B66" s="153">
        <v>16800</v>
      </c>
      <c r="C66" s="102">
        <v>0</v>
      </c>
      <c r="D66" s="153">
        <f>+'[1]Ex Africa 2021'!B1255</f>
        <v>0</v>
      </c>
      <c r="E66" s="153">
        <f>+'[1]Ex Africa 2022'!B1255</f>
        <v>0</v>
      </c>
      <c r="F66" s="154">
        <f>+'[1]Ex-Africa 2023'!B1255</f>
        <v>0</v>
      </c>
      <c r="G66" s="47">
        <f>+'[1]Ex-Africa 2024'!B67+'[1]Ex-Africa 2024'!B464+'[1]Ex-Africa 2024'!B861</f>
        <v>0</v>
      </c>
      <c r="H66" s="153">
        <f>+'[1]Ex-Africa 2024'!B166+'[1]Ex-Africa 2024'!B563+'[1]Ex-Africa 2024'!B960</f>
        <v>0</v>
      </c>
      <c r="I66" s="153">
        <f>+'[1]Ex-Africa 2024'!B265+'[1]Ex-Africa 2024'!B662+'[1]Ex-Africa 2024'!B1059</f>
        <v>0</v>
      </c>
      <c r="J66" s="153">
        <f>+'[1]Ex-Africa 2024'!B364+'[1]Ex-Africa 2024'!B761+'[1]Ex-Africa 2024'!B1158</f>
        <v>16000</v>
      </c>
      <c r="K66" s="75">
        <f t="shared" si="0"/>
        <v>16000</v>
      </c>
      <c r="L66" s="47">
        <f>+'[1]Ex-Africa 2025'!B67+'[1]Ex-Africa 2025'!B464+'[1]Ex-Africa 2025'!B861</f>
        <v>0</v>
      </c>
      <c r="M66" s="153">
        <f>+'[1]Ex-Africa 2025'!B166+'[1]Ex-Africa 2025'!B563+'[1]Ex-Africa 2025'!B960</f>
        <v>0</v>
      </c>
      <c r="N66" s="153">
        <f>+'[1]Ex-Africa 2024'!G265+'[1]Ex-Africa 2024'!G662+'[1]Ex-Africa 2024'!G1059</f>
        <v>0</v>
      </c>
      <c r="O66" s="153">
        <f>+'[1]Ex-Africa 2025'!B364+'[1]Ex-Africa 2025'!B761+'[1]Ex-Africa 2025'!B1158</f>
        <v>0</v>
      </c>
      <c r="P66" s="75">
        <f t="shared" si="1"/>
        <v>0</v>
      </c>
    </row>
    <row r="67" spans="1:16" x14ac:dyDescent="0.2">
      <c r="A67" s="1" t="s">
        <v>169</v>
      </c>
      <c r="B67" s="153">
        <v>16992002</v>
      </c>
      <c r="C67" s="102">
        <v>2156000</v>
      </c>
      <c r="D67" s="153">
        <f>+'[1]Ex Africa 2021'!B1256</f>
        <v>2408377</v>
      </c>
      <c r="E67" s="153">
        <f>+'[1]Ex Africa 2022'!B1256</f>
        <v>4798847</v>
      </c>
      <c r="F67" s="154">
        <f>+'[1]Ex-Africa 2023'!B1256</f>
        <v>12351050</v>
      </c>
      <c r="G67" s="47">
        <f>+'[1]Ex-Africa 2024'!B68+'[1]Ex-Africa 2024'!B465+'[1]Ex-Africa 2024'!B862</f>
        <v>0</v>
      </c>
      <c r="H67" s="153">
        <f>+'[1]Ex-Africa 2024'!B167+'[1]Ex-Africa 2024'!B564+'[1]Ex-Africa 2024'!B961</f>
        <v>0</v>
      </c>
      <c r="I67" s="153">
        <f>+'[1]Ex-Africa 2024'!B266+'[1]Ex-Africa 2024'!B663+'[1]Ex-Africa 2024'!B1060</f>
        <v>865221</v>
      </c>
      <c r="J67" s="153">
        <f>+'[1]Ex-Africa 2024'!B365+'[1]Ex-Africa 2024'!B762+'[1]Ex-Africa 2024'!B1159</f>
        <v>0</v>
      </c>
      <c r="K67" s="75">
        <f t="shared" si="0"/>
        <v>865221</v>
      </c>
      <c r="L67" s="47">
        <f>+'[1]Ex-Africa 2025'!B68+'[1]Ex-Africa 2025'!B465+'[1]Ex-Africa 2025'!B862</f>
        <v>0</v>
      </c>
      <c r="M67" s="153">
        <f>+'[1]Ex-Africa 2025'!B167+'[1]Ex-Africa 2025'!B564+'[1]Ex-Africa 2025'!B961</f>
        <v>0</v>
      </c>
      <c r="N67" s="153">
        <f>+'[1]Ex-Africa 2024'!G266+'[1]Ex-Africa 2024'!G663+'[1]Ex-Africa 2024'!G1060</f>
        <v>0</v>
      </c>
      <c r="O67" s="153">
        <f>+'[1]Ex-Africa 2025'!B365+'[1]Ex-Africa 2025'!B762+'[1]Ex-Africa 2025'!B1159</f>
        <v>0</v>
      </c>
      <c r="P67" s="75">
        <f t="shared" si="1"/>
        <v>0</v>
      </c>
    </row>
    <row r="68" spans="1:16" x14ac:dyDescent="0.2">
      <c r="A68" s="1" t="s">
        <v>170</v>
      </c>
      <c r="B68" s="153">
        <v>716181</v>
      </c>
      <c r="C68" s="102">
        <v>71458</v>
      </c>
      <c r="D68" s="153">
        <f>+'[1]Ex Africa 2021'!B1257</f>
        <v>66350</v>
      </c>
      <c r="E68" s="153">
        <f>+'[1]Ex Africa 2022'!B1257</f>
        <v>113511</v>
      </c>
      <c r="F68" s="154">
        <f>+'[1]Ex-Africa 2023'!B1257</f>
        <v>52705</v>
      </c>
      <c r="G68" s="47">
        <f>+'[1]Ex-Africa 2024'!B69+'[1]Ex-Africa 2024'!B466+'[1]Ex-Africa 2024'!B863</f>
        <v>22000</v>
      </c>
      <c r="H68" s="153">
        <f>+'[1]Ex-Africa 2024'!B168+'[1]Ex-Africa 2024'!B565+'[1]Ex-Africa 2024'!B962</f>
        <v>0</v>
      </c>
      <c r="I68" s="153">
        <f>+'[1]Ex-Africa 2024'!B267+'[1]Ex-Africa 2024'!B664+'[1]Ex-Africa 2024'!B1061</f>
        <v>22500</v>
      </c>
      <c r="J68" s="153">
        <f>+'[1]Ex-Africa 2024'!B366+'[1]Ex-Africa 2024'!B763+'[1]Ex-Africa 2024'!B1160</f>
        <v>18200</v>
      </c>
      <c r="K68" s="75">
        <f t="shared" ref="K68:K96" si="2">SUM(G68:J68)</f>
        <v>62700</v>
      </c>
      <c r="L68" s="47">
        <f>+'[1]Ex-Africa 2025'!B69+'[1]Ex-Africa 2025'!B466+'[1]Ex-Africa 2025'!B863</f>
        <v>15900</v>
      </c>
      <c r="M68" s="153">
        <f>+'[1]Ex-Africa 2025'!B168+'[1]Ex-Africa 2025'!B565+'[1]Ex-Africa 2025'!B962</f>
        <v>29900</v>
      </c>
      <c r="N68" s="153">
        <f>+'[1]Ex-Africa 2024'!G267+'[1]Ex-Africa 2024'!G664+'[1]Ex-Africa 2024'!G1061</f>
        <v>0</v>
      </c>
      <c r="O68" s="153">
        <f>+'[1]Ex-Africa 2025'!B366+'[1]Ex-Africa 2025'!B763+'[1]Ex-Africa 2025'!B1160</f>
        <v>0</v>
      </c>
      <c r="P68" s="75">
        <f t="shared" ref="P68:P96" si="3">SUM(L68:O68)</f>
        <v>45800</v>
      </c>
    </row>
    <row r="69" spans="1:16" x14ac:dyDescent="0.2">
      <c r="A69" s="1" t="s">
        <v>171</v>
      </c>
      <c r="B69" s="153">
        <v>13899150</v>
      </c>
      <c r="C69" s="102">
        <v>1872400</v>
      </c>
      <c r="D69" s="153">
        <f>+'[1]Ex Africa 2021'!B1258</f>
        <v>1300100</v>
      </c>
      <c r="E69" s="153">
        <f>+'[1]Ex Africa 2022'!B1258</f>
        <v>1474200</v>
      </c>
      <c r="F69" s="154">
        <f>+'[1]Ex-Africa 2023'!B1258</f>
        <v>1068550</v>
      </c>
      <c r="G69" s="47">
        <f>+'[1]Ex-Africa 2024'!B70+'[1]Ex-Africa 2024'!B467+'[1]Ex-Africa 2024'!B864</f>
        <v>0</v>
      </c>
      <c r="H69" s="153">
        <f>+'[1]Ex-Africa 2024'!B169+'[1]Ex-Africa 2024'!B566+'[1]Ex-Africa 2024'!B963</f>
        <v>40100</v>
      </c>
      <c r="I69" s="153">
        <f>+'[1]Ex-Africa 2024'!B268+'[1]Ex-Africa 2024'!B665+'[1]Ex-Africa 2024'!B1062</f>
        <v>928050</v>
      </c>
      <c r="J69" s="153">
        <f>+'[1]Ex-Africa 2024'!B367+'[1]Ex-Africa 2024'!B764+'[1]Ex-Africa 2024'!B1161</f>
        <v>592400</v>
      </c>
      <c r="K69" s="75">
        <f t="shared" si="2"/>
        <v>1560550</v>
      </c>
      <c r="L69" s="47">
        <f>+'[1]Ex-Africa 2025'!B70+'[1]Ex-Africa 2025'!B467+'[1]Ex-Africa 2025'!B864</f>
        <v>311050</v>
      </c>
      <c r="M69" s="153">
        <f>+'[1]Ex-Africa 2025'!B169+'[1]Ex-Africa 2025'!B566+'[1]Ex-Africa 2025'!B963</f>
        <v>0</v>
      </c>
      <c r="N69" s="153">
        <f>+'[1]Ex-Africa 2024'!G268+'[1]Ex-Africa 2024'!G665+'[1]Ex-Africa 2024'!G1062</f>
        <v>0</v>
      </c>
      <c r="O69" s="153">
        <f>+'[1]Ex-Africa 2025'!B367+'[1]Ex-Africa 2025'!B764+'[1]Ex-Africa 2025'!B1161</f>
        <v>0</v>
      </c>
      <c r="P69" s="75">
        <f t="shared" si="3"/>
        <v>311050</v>
      </c>
    </row>
    <row r="70" spans="1:16" x14ac:dyDescent="0.2">
      <c r="A70" s="1" t="s">
        <v>172</v>
      </c>
      <c r="B70" s="153">
        <v>5300</v>
      </c>
      <c r="C70" s="102">
        <v>0</v>
      </c>
      <c r="D70" s="153">
        <f>+'[1]Ex Africa 2021'!B1259</f>
        <v>0</v>
      </c>
      <c r="E70" s="153">
        <f>+'[1]Ex Africa 2022'!B1259</f>
        <v>0</v>
      </c>
      <c r="F70" s="154">
        <f>+'[1]Ex-Africa 2023'!B1259</f>
        <v>0</v>
      </c>
      <c r="G70" s="47">
        <f>+'[1]Ex-Africa 2024'!B71+'[1]Ex-Africa 2024'!B468+'[1]Ex-Africa 2024'!B865</f>
        <v>0</v>
      </c>
      <c r="H70" s="153">
        <f>+'[1]Ex-Africa 2024'!B170+'[1]Ex-Africa 2024'!B567+'[1]Ex-Africa 2024'!B964</f>
        <v>0</v>
      </c>
      <c r="I70" s="153">
        <f>+'[1]Ex-Africa 2024'!B269+'[1]Ex-Africa 2024'!B666+'[1]Ex-Africa 2024'!B1063</f>
        <v>0</v>
      </c>
      <c r="J70" s="153">
        <f>+'[1]Ex-Africa 2024'!B368+'[1]Ex-Africa 2024'!B765+'[1]Ex-Africa 2024'!B1162</f>
        <v>0</v>
      </c>
      <c r="K70" s="75">
        <f t="shared" si="2"/>
        <v>0</v>
      </c>
      <c r="L70" s="47">
        <f>+'[1]Ex-Africa 2025'!B71+'[1]Ex-Africa 2025'!B468+'[1]Ex-Africa 2025'!B865</f>
        <v>0</v>
      </c>
      <c r="M70" s="153">
        <f>+'[1]Ex-Africa 2025'!B170+'[1]Ex-Africa 2025'!B567+'[1]Ex-Africa 2025'!B964</f>
        <v>0</v>
      </c>
      <c r="N70" s="153">
        <f>+'[1]Ex-Africa 2024'!G269+'[1]Ex-Africa 2024'!G666+'[1]Ex-Africa 2024'!G1063</f>
        <v>0</v>
      </c>
      <c r="O70" s="153">
        <f>+'[1]Ex-Africa 2025'!B368+'[1]Ex-Africa 2025'!B765+'[1]Ex-Africa 2025'!B1162</f>
        <v>0</v>
      </c>
      <c r="P70" s="75">
        <f t="shared" si="3"/>
        <v>0</v>
      </c>
    </row>
    <row r="71" spans="1:16" x14ac:dyDescent="0.2">
      <c r="A71" s="1" t="s">
        <v>173</v>
      </c>
      <c r="B71" s="153">
        <v>388219</v>
      </c>
      <c r="C71" s="102">
        <v>0</v>
      </c>
      <c r="D71" s="153">
        <f>+'[1]Ex Africa 2021'!B1260</f>
        <v>159450</v>
      </c>
      <c r="E71" s="153">
        <f>+'[1]Ex Africa 2022'!B1260</f>
        <v>0</v>
      </c>
      <c r="F71" s="154">
        <f>+'[1]Ex-Africa 2023'!B1260</f>
        <v>9470</v>
      </c>
      <c r="G71" s="47">
        <f>+'[1]Ex-Africa 2024'!B72+'[1]Ex-Africa 2024'!B469+'[1]Ex-Africa 2024'!B866</f>
        <v>3300</v>
      </c>
      <c r="H71" s="153">
        <f>+'[1]Ex-Africa 2024'!B171+'[1]Ex-Africa 2024'!B568+'[1]Ex-Africa 2024'!B965</f>
        <v>0</v>
      </c>
      <c r="I71" s="153">
        <f>+'[1]Ex-Africa 2024'!B270+'[1]Ex-Africa 2024'!B667+'[1]Ex-Africa 2024'!B1064</f>
        <v>0</v>
      </c>
      <c r="J71" s="153">
        <f>+'[1]Ex-Africa 2024'!B369+'[1]Ex-Africa 2024'!B766+'[1]Ex-Africa 2024'!B1163</f>
        <v>3000</v>
      </c>
      <c r="K71" s="75">
        <f t="shared" si="2"/>
        <v>6300</v>
      </c>
      <c r="L71" s="47">
        <f>+'[1]Ex-Africa 2025'!B72+'[1]Ex-Africa 2025'!B469+'[1]Ex-Africa 2025'!B866</f>
        <v>0</v>
      </c>
      <c r="M71" s="153">
        <f>+'[1]Ex-Africa 2025'!B171+'[1]Ex-Africa 2025'!B568+'[1]Ex-Africa 2025'!B965</f>
        <v>5000</v>
      </c>
      <c r="N71" s="153">
        <f>+'[1]Ex-Africa 2024'!G270+'[1]Ex-Africa 2024'!G667+'[1]Ex-Africa 2024'!G1064</f>
        <v>0</v>
      </c>
      <c r="O71" s="153">
        <f>+'[1]Ex-Africa 2025'!B369+'[1]Ex-Africa 2025'!B766+'[1]Ex-Africa 2025'!B1163</f>
        <v>0</v>
      </c>
      <c r="P71" s="75">
        <f t="shared" si="3"/>
        <v>5000</v>
      </c>
    </row>
    <row r="72" spans="1:16" x14ac:dyDescent="0.2">
      <c r="A72" s="1" t="s">
        <v>174</v>
      </c>
      <c r="B72" s="153">
        <v>10478171</v>
      </c>
      <c r="C72" s="102">
        <v>487300</v>
      </c>
      <c r="D72" s="153">
        <f>+'[1]Ex Africa 2021'!B1261</f>
        <v>563263</v>
      </c>
      <c r="E72" s="153">
        <f>+'[1]Ex Africa 2022'!B1261</f>
        <v>523772</v>
      </c>
      <c r="F72" s="154">
        <f>+'[1]Ex-Africa 2023'!B1261</f>
        <v>232008</v>
      </c>
      <c r="G72" s="47">
        <f>+'[1]Ex-Africa 2024'!B73+'[1]Ex-Africa 2024'!B470+'[1]Ex-Africa 2024'!B867</f>
        <v>0</v>
      </c>
      <c r="H72" s="153">
        <f>+'[1]Ex-Africa 2024'!B172+'[1]Ex-Africa 2024'!B569+'[1]Ex-Africa 2024'!B966</f>
        <v>241329</v>
      </c>
      <c r="I72" s="153">
        <f>+'[1]Ex-Africa 2024'!B271+'[1]Ex-Africa 2024'!B668+'[1]Ex-Africa 2024'!B1065</f>
        <v>5000</v>
      </c>
      <c r="J72" s="153">
        <f>+'[1]Ex-Africa 2024'!B370+'[1]Ex-Africa 2024'!B767+'[1]Ex-Africa 2024'!B1164</f>
        <v>130492</v>
      </c>
      <c r="K72" s="75">
        <f t="shared" si="2"/>
        <v>376821</v>
      </c>
      <c r="L72" s="47">
        <f>+'[1]Ex-Africa 2025'!B73+'[1]Ex-Africa 2025'!B470+'[1]Ex-Africa 2025'!B867</f>
        <v>120255</v>
      </c>
      <c r="M72" s="153">
        <f>+'[1]Ex-Africa 2025'!B172+'[1]Ex-Africa 2025'!B569+'[1]Ex-Africa 2025'!B966</f>
        <v>40000</v>
      </c>
      <c r="N72" s="153">
        <f>+'[1]Ex-Africa 2024'!G271+'[1]Ex-Africa 2024'!G668+'[1]Ex-Africa 2024'!G1065</f>
        <v>0</v>
      </c>
      <c r="O72" s="153">
        <f>+'[1]Ex-Africa 2025'!B370+'[1]Ex-Africa 2025'!B767+'[1]Ex-Africa 2025'!B1164</f>
        <v>0</v>
      </c>
      <c r="P72" s="75">
        <f t="shared" si="3"/>
        <v>160255</v>
      </c>
    </row>
    <row r="73" spans="1:16" x14ac:dyDescent="0.2">
      <c r="A73" s="1" t="s">
        <v>175</v>
      </c>
      <c r="B73" s="153">
        <v>1160</v>
      </c>
      <c r="C73" s="102">
        <v>0</v>
      </c>
      <c r="D73" s="153">
        <f>+'[1]Ex Africa 2021'!B1262</f>
        <v>0</v>
      </c>
      <c r="E73" s="153">
        <f>+'[1]Ex Africa 2022'!B1262</f>
        <v>0</v>
      </c>
      <c r="F73" s="154">
        <f>+'[1]Ex-Africa 2023'!B1262</f>
        <v>0</v>
      </c>
      <c r="G73" s="47">
        <f>+'[1]Ex-Africa 2024'!B74+'[1]Ex-Africa 2024'!B471+'[1]Ex-Africa 2024'!B868</f>
        <v>0</v>
      </c>
      <c r="H73" s="153">
        <f>+'[1]Ex-Africa 2024'!B173+'[1]Ex-Africa 2024'!B570+'[1]Ex-Africa 2024'!B967</f>
        <v>0</v>
      </c>
      <c r="I73" s="153">
        <f>+'[1]Ex-Africa 2024'!B272+'[1]Ex-Africa 2024'!B669+'[1]Ex-Africa 2024'!B1066</f>
        <v>0</v>
      </c>
      <c r="J73" s="153">
        <f>+'[1]Ex-Africa 2024'!B371+'[1]Ex-Africa 2024'!B768+'[1]Ex-Africa 2024'!B1165</f>
        <v>0</v>
      </c>
      <c r="K73" s="75">
        <f t="shared" si="2"/>
        <v>0</v>
      </c>
      <c r="L73" s="47">
        <f>+'[1]Ex-Africa 2025'!B74+'[1]Ex-Africa 2025'!B471+'[1]Ex-Africa 2025'!B868</f>
        <v>0</v>
      </c>
      <c r="M73" s="153">
        <f>+'[1]Ex-Africa 2025'!B173+'[1]Ex-Africa 2025'!B570+'[1]Ex-Africa 2025'!B967</f>
        <v>0</v>
      </c>
      <c r="N73" s="153">
        <f>+'[1]Ex-Africa 2024'!G272+'[1]Ex-Africa 2024'!G669+'[1]Ex-Africa 2024'!G1066</f>
        <v>0</v>
      </c>
      <c r="O73" s="153">
        <f>+'[1]Ex-Africa 2025'!B371+'[1]Ex-Africa 2025'!B768+'[1]Ex-Africa 2025'!B1165</f>
        <v>0</v>
      </c>
      <c r="P73" s="75">
        <f t="shared" si="3"/>
        <v>0</v>
      </c>
    </row>
    <row r="74" spans="1:16" x14ac:dyDescent="0.2">
      <c r="A74" s="1" t="s">
        <v>176</v>
      </c>
      <c r="B74" s="153">
        <v>7700</v>
      </c>
      <c r="C74" s="102">
        <v>0</v>
      </c>
      <c r="D74" s="153">
        <f>+'[1]Ex Africa 2021'!B1263</f>
        <v>0</v>
      </c>
      <c r="E74" s="153">
        <f>+'[1]Ex Africa 2022'!B1263</f>
        <v>0</v>
      </c>
      <c r="F74" s="154">
        <f>+'[1]Ex-Africa 2023'!B1263</f>
        <v>0</v>
      </c>
      <c r="G74" s="47">
        <f>+'[1]Ex-Africa 2024'!B75+'[1]Ex-Africa 2024'!B472+'[1]Ex-Africa 2024'!B869</f>
        <v>0</v>
      </c>
      <c r="H74" s="153">
        <f>+'[1]Ex-Africa 2024'!B174+'[1]Ex-Africa 2024'!B571+'[1]Ex-Africa 2024'!B968</f>
        <v>0</v>
      </c>
      <c r="I74" s="153">
        <f>+'[1]Ex-Africa 2024'!B273+'[1]Ex-Africa 2024'!B670+'[1]Ex-Africa 2024'!B1067</f>
        <v>0</v>
      </c>
      <c r="J74" s="153">
        <f>+'[1]Ex-Africa 2024'!B372+'[1]Ex-Africa 2024'!B769+'[1]Ex-Africa 2024'!B1166</f>
        <v>0</v>
      </c>
      <c r="K74" s="75">
        <f t="shared" si="2"/>
        <v>0</v>
      </c>
      <c r="L74" s="47">
        <f>+'[1]Ex-Africa 2025'!B75+'[1]Ex-Africa 2025'!B472+'[1]Ex-Africa 2025'!B869</f>
        <v>0</v>
      </c>
      <c r="M74" s="153">
        <f>+'[1]Ex-Africa 2025'!B174+'[1]Ex-Africa 2025'!B571+'[1]Ex-Africa 2025'!B968</f>
        <v>0</v>
      </c>
      <c r="N74" s="153">
        <f>+'[1]Ex-Africa 2024'!G273+'[1]Ex-Africa 2024'!G670+'[1]Ex-Africa 2024'!G1067</f>
        <v>0</v>
      </c>
      <c r="O74" s="153">
        <f>+'[1]Ex-Africa 2025'!B372+'[1]Ex-Africa 2025'!B769+'[1]Ex-Africa 2025'!B1166</f>
        <v>0</v>
      </c>
      <c r="P74" s="75">
        <f t="shared" si="3"/>
        <v>0</v>
      </c>
    </row>
    <row r="75" spans="1:16" x14ac:dyDescent="0.2">
      <c r="A75" s="1" t="s">
        <v>177</v>
      </c>
      <c r="B75" s="153">
        <v>262675</v>
      </c>
      <c r="C75" s="102">
        <v>0</v>
      </c>
      <c r="D75" s="153">
        <f>+'[1]Ex Africa 2021'!B1264</f>
        <v>0</v>
      </c>
      <c r="E75" s="153">
        <f>+'[1]Ex Africa 2022'!B1264</f>
        <v>0</v>
      </c>
      <c r="F75" s="154">
        <f>+'[1]Ex-Africa 2023'!B1264</f>
        <v>61936</v>
      </c>
      <c r="G75" s="47">
        <f>+'[1]Ex-Africa 2024'!B76+'[1]Ex-Africa 2024'!B473+'[1]Ex-Africa 2024'!B870</f>
        <v>38064</v>
      </c>
      <c r="H75" s="153">
        <f>+'[1]Ex-Africa 2024'!B175+'[1]Ex-Africa 2024'!B572+'[1]Ex-Africa 2024'!B969</f>
        <v>0</v>
      </c>
      <c r="I75" s="153">
        <f>+'[1]Ex-Africa 2024'!B274+'[1]Ex-Africa 2024'!B671+'[1]Ex-Africa 2024'!B1068</f>
        <v>0</v>
      </c>
      <c r="J75" s="153">
        <f>+'[1]Ex-Africa 2024'!B373+'[1]Ex-Africa 2024'!B770+'[1]Ex-Africa 2024'!B1167</f>
        <v>0</v>
      </c>
      <c r="K75" s="75">
        <f t="shared" si="2"/>
        <v>38064</v>
      </c>
      <c r="L75" s="47">
        <f>+'[1]Ex-Africa 2025'!B76+'[1]Ex-Africa 2025'!B473+'[1]Ex-Africa 2025'!B870</f>
        <v>0</v>
      </c>
      <c r="M75" s="153">
        <f>+'[1]Ex-Africa 2025'!B175+'[1]Ex-Africa 2025'!B572+'[1]Ex-Africa 2025'!B969</f>
        <v>0</v>
      </c>
      <c r="N75" s="153">
        <f>+'[1]Ex-Africa 2024'!G274+'[1]Ex-Africa 2024'!G671+'[1]Ex-Africa 2024'!G1068</f>
        <v>0</v>
      </c>
      <c r="O75" s="153">
        <f>+'[1]Ex-Africa 2025'!B373+'[1]Ex-Africa 2025'!B770+'[1]Ex-Africa 2025'!B1167</f>
        <v>0</v>
      </c>
      <c r="P75" s="75">
        <f t="shared" si="3"/>
        <v>0</v>
      </c>
    </row>
    <row r="76" spans="1:16" x14ac:dyDescent="0.2">
      <c r="A76" s="1" t="s">
        <v>178</v>
      </c>
      <c r="B76" s="153">
        <v>40000</v>
      </c>
      <c r="C76" s="102">
        <v>0</v>
      </c>
      <c r="D76" s="153">
        <f>+'[1]Ex Africa 2021'!B1265</f>
        <v>0</v>
      </c>
      <c r="E76" s="153">
        <f>+'[1]Ex Africa 2022'!B1265</f>
        <v>0</v>
      </c>
      <c r="F76" s="154">
        <f>+'[1]Ex-Africa 2023'!B1265</f>
        <v>0</v>
      </c>
      <c r="G76" s="47">
        <f>+'[1]Ex-Africa 2024'!B77+'[1]Ex-Africa 2024'!B474+'[1]Ex-Africa 2024'!B871</f>
        <v>0</v>
      </c>
      <c r="H76" s="153">
        <f>+'[1]Ex-Africa 2024'!B176+'[1]Ex-Africa 2024'!B573+'[1]Ex-Africa 2024'!B970</f>
        <v>0</v>
      </c>
      <c r="I76" s="153">
        <f>+'[1]Ex-Africa 2024'!B275+'[1]Ex-Africa 2024'!B672+'[1]Ex-Africa 2024'!B1069</f>
        <v>0</v>
      </c>
      <c r="J76" s="153">
        <f>+'[1]Ex-Africa 2024'!B374+'[1]Ex-Africa 2024'!B771+'[1]Ex-Africa 2024'!B1168</f>
        <v>0</v>
      </c>
      <c r="K76" s="75">
        <f t="shared" si="2"/>
        <v>0</v>
      </c>
      <c r="L76" s="47">
        <f>+'[1]Ex-Africa 2025'!B77+'[1]Ex-Africa 2025'!B474+'[1]Ex-Africa 2025'!B871</f>
        <v>0</v>
      </c>
      <c r="M76" s="153">
        <f>+'[1]Ex-Africa 2025'!B176+'[1]Ex-Africa 2025'!B573+'[1]Ex-Africa 2025'!B970</f>
        <v>6000</v>
      </c>
      <c r="N76" s="153">
        <f>+'[1]Ex-Africa 2024'!G275+'[1]Ex-Africa 2024'!G672+'[1]Ex-Africa 2024'!G1069</f>
        <v>0</v>
      </c>
      <c r="O76" s="153">
        <f>+'[1]Ex-Africa 2025'!B374+'[1]Ex-Africa 2025'!B771+'[1]Ex-Africa 2025'!B1168</f>
        <v>0</v>
      </c>
      <c r="P76" s="75">
        <f t="shared" si="3"/>
        <v>6000</v>
      </c>
    </row>
    <row r="77" spans="1:16" x14ac:dyDescent="0.2">
      <c r="A77" s="1" t="s">
        <v>179</v>
      </c>
      <c r="B77" s="153">
        <v>1521480</v>
      </c>
      <c r="C77" s="102">
        <v>50720</v>
      </c>
      <c r="D77" s="153">
        <f>+'[1]Ex Africa 2021'!B1266</f>
        <v>605280</v>
      </c>
      <c r="E77" s="153">
        <f>+'[1]Ex Africa 2022'!B1266</f>
        <v>0</v>
      </c>
      <c r="F77" s="154">
        <f>+'[1]Ex-Africa 2023'!B1266</f>
        <v>0</v>
      </c>
      <c r="G77" s="47">
        <f>+'[1]Ex-Africa 2024'!B78+'[1]Ex-Africa 2024'!B475+'[1]Ex-Africa 2024'!B872</f>
        <v>0</v>
      </c>
      <c r="H77" s="153">
        <f>+'[1]Ex-Africa 2024'!B177+'[1]Ex-Africa 2024'!B574+'[1]Ex-Africa 2024'!B971</f>
        <v>0</v>
      </c>
      <c r="I77" s="153">
        <f>+'[1]Ex-Africa 2024'!B276+'[1]Ex-Africa 2024'!B673+'[1]Ex-Africa 2024'!B1070</f>
        <v>0</v>
      </c>
      <c r="J77" s="153">
        <f>+'[1]Ex-Africa 2024'!B375+'[1]Ex-Africa 2024'!B772+'[1]Ex-Africa 2024'!B1169</f>
        <v>532870</v>
      </c>
      <c r="K77" s="75">
        <f t="shared" si="2"/>
        <v>532870</v>
      </c>
      <c r="L77" s="47">
        <f>+'[1]Ex-Africa 2025'!B78+'[1]Ex-Africa 2025'!B475+'[1]Ex-Africa 2025'!B872</f>
        <v>0</v>
      </c>
      <c r="M77" s="153">
        <f>+'[1]Ex-Africa 2025'!B177+'[1]Ex-Africa 2025'!B574+'[1]Ex-Africa 2025'!B971</f>
        <v>0</v>
      </c>
      <c r="N77" s="153">
        <f>+'[1]Ex-Africa 2024'!G276+'[1]Ex-Africa 2024'!G673+'[1]Ex-Africa 2024'!G1070</f>
        <v>0</v>
      </c>
      <c r="O77" s="153">
        <f>+'[1]Ex-Africa 2025'!B375+'[1]Ex-Africa 2025'!B772+'[1]Ex-Africa 2025'!B1169</f>
        <v>0</v>
      </c>
      <c r="P77" s="75">
        <f t="shared" si="3"/>
        <v>0</v>
      </c>
    </row>
    <row r="78" spans="1:16" x14ac:dyDescent="0.2">
      <c r="A78" s="1" t="s">
        <v>180</v>
      </c>
      <c r="B78" s="153">
        <v>226589</v>
      </c>
      <c r="C78" s="102">
        <v>0</v>
      </c>
      <c r="D78" s="153">
        <f>+'[1]Ex Africa 2021'!B1267</f>
        <v>0</v>
      </c>
      <c r="E78" s="153">
        <f>+'[1]Ex Africa 2022'!B1267</f>
        <v>8000</v>
      </c>
      <c r="F78" s="154">
        <f>+'[1]Ex-Africa 2023'!B1267</f>
        <v>0</v>
      </c>
      <c r="G78" s="47">
        <f>+'[1]Ex-Africa 2024'!B79+'[1]Ex-Africa 2024'!B476+'[1]Ex-Africa 2024'!B873</f>
        <v>0</v>
      </c>
      <c r="H78" s="153">
        <f>+'[1]Ex-Africa 2024'!B178+'[1]Ex-Africa 2024'!B575+'[1]Ex-Africa 2024'!B972</f>
        <v>0</v>
      </c>
      <c r="I78" s="153">
        <f>+'[1]Ex-Africa 2024'!B277+'[1]Ex-Africa 2024'!B674+'[1]Ex-Africa 2024'!B1071</f>
        <v>0</v>
      </c>
      <c r="J78" s="153">
        <f>+'[1]Ex-Africa 2024'!B376+'[1]Ex-Africa 2024'!B773+'[1]Ex-Africa 2024'!B1170</f>
        <v>6000</v>
      </c>
      <c r="K78" s="75">
        <f t="shared" si="2"/>
        <v>6000</v>
      </c>
      <c r="L78" s="47">
        <f>+'[1]Ex-Africa 2025'!B79+'[1]Ex-Africa 2025'!B476+'[1]Ex-Africa 2025'!B873</f>
        <v>0</v>
      </c>
      <c r="M78" s="153">
        <f>+'[1]Ex-Africa 2025'!B178+'[1]Ex-Africa 2025'!B575+'[1]Ex-Africa 2025'!B972</f>
        <v>0</v>
      </c>
      <c r="N78" s="153">
        <f>+'[1]Ex-Africa 2024'!G277+'[1]Ex-Africa 2024'!G674+'[1]Ex-Africa 2024'!G1071</f>
        <v>0</v>
      </c>
      <c r="O78" s="153">
        <f>+'[1]Ex-Africa 2025'!B376+'[1]Ex-Africa 2025'!B773+'[1]Ex-Africa 2025'!B1170</f>
        <v>0</v>
      </c>
      <c r="P78" s="75">
        <f t="shared" si="3"/>
        <v>0</v>
      </c>
    </row>
    <row r="79" spans="1:16" x14ac:dyDescent="0.2">
      <c r="A79" s="1" t="s">
        <v>181</v>
      </c>
      <c r="B79" s="153">
        <v>1854260</v>
      </c>
      <c r="C79" s="102">
        <v>0</v>
      </c>
      <c r="D79" s="153">
        <f>+'[1]Ex Africa 2021'!B1268</f>
        <v>0</v>
      </c>
      <c r="E79" s="153">
        <f>+'[1]Ex Africa 2022'!B1268</f>
        <v>0</v>
      </c>
      <c r="F79" s="154">
        <f>+'[1]Ex-Africa 2023'!B1268</f>
        <v>11000</v>
      </c>
      <c r="G79" s="47">
        <f>+'[1]Ex-Africa 2024'!B80+'[1]Ex-Africa 2024'!B477+'[1]Ex-Africa 2024'!B874</f>
        <v>0</v>
      </c>
      <c r="H79" s="153">
        <f>+'[1]Ex-Africa 2024'!B179+'[1]Ex-Africa 2024'!B576+'[1]Ex-Africa 2024'!B973</f>
        <v>0</v>
      </c>
      <c r="I79" s="153">
        <f>+'[1]Ex-Africa 2024'!B278+'[1]Ex-Africa 2024'!B675+'[1]Ex-Africa 2024'!B1072</f>
        <v>0</v>
      </c>
      <c r="J79" s="153">
        <f>+'[1]Ex-Africa 2024'!B377+'[1]Ex-Africa 2024'!B774+'[1]Ex-Africa 2024'!B1171</f>
        <v>0</v>
      </c>
      <c r="K79" s="75">
        <f t="shared" si="2"/>
        <v>0</v>
      </c>
      <c r="L79" s="47">
        <f>+'[1]Ex-Africa 2025'!B80+'[1]Ex-Africa 2025'!B477+'[1]Ex-Africa 2025'!B874</f>
        <v>4925</v>
      </c>
      <c r="M79" s="153">
        <f>+'[1]Ex-Africa 2025'!B179+'[1]Ex-Africa 2025'!B576+'[1]Ex-Africa 2025'!B973</f>
        <v>0</v>
      </c>
      <c r="N79" s="153">
        <f>+'[1]Ex-Africa 2024'!G278+'[1]Ex-Africa 2024'!G675+'[1]Ex-Africa 2024'!G1072</f>
        <v>0</v>
      </c>
      <c r="O79" s="153">
        <f>+'[1]Ex-Africa 2025'!B377+'[1]Ex-Africa 2025'!B774+'[1]Ex-Africa 2025'!B1171</f>
        <v>0</v>
      </c>
      <c r="P79" s="75">
        <f t="shared" si="3"/>
        <v>4925</v>
      </c>
    </row>
    <row r="80" spans="1:16" x14ac:dyDescent="0.2">
      <c r="A80" s="1" t="s">
        <v>182</v>
      </c>
      <c r="B80" s="153">
        <v>20000</v>
      </c>
      <c r="C80" s="102">
        <v>0</v>
      </c>
      <c r="D80" s="153">
        <f>+'[1]Ex Africa 2021'!B1269</f>
        <v>0</v>
      </c>
      <c r="E80" s="153">
        <f>+'[1]Ex Africa 2022'!B1269</f>
        <v>0</v>
      </c>
      <c r="F80" s="154">
        <f>+'[1]Ex-Africa 2023'!B1269</f>
        <v>20000</v>
      </c>
      <c r="G80" s="47">
        <f>+'[1]Ex-Africa 2024'!B81+'[1]Ex-Africa 2024'!B478+'[1]Ex-Africa 2024'!B875</f>
        <v>20000</v>
      </c>
      <c r="H80" s="153">
        <f>+'[1]Ex-Africa 2024'!B180+'[1]Ex-Africa 2024'!B577+'[1]Ex-Africa 2024'!B974</f>
        <v>0</v>
      </c>
      <c r="I80" s="153">
        <f>+'[1]Ex-Africa 2024'!B279+'[1]Ex-Africa 2024'!B676+'[1]Ex-Africa 2024'!B1073</f>
        <v>0</v>
      </c>
      <c r="J80" s="153">
        <f>+'[1]Ex-Africa 2024'!B378+'[1]Ex-Africa 2024'!B775+'[1]Ex-Africa 2024'!B1172</f>
        <v>0</v>
      </c>
      <c r="K80" s="75">
        <f t="shared" si="2"/>
        <v>20000</v>
      </c>
      <c r="L80" s="47">
        <f>+'[1]Ex-Africa 2025'!B81+'[1]Ex-Africa 2025'!B478+'[1]Ex-Africa 2025'!B875</f>
        <v>0</v>
      </c>
      <c r="M80" s="153">
        <f>+'[1]Ex-Africa 2025'!B180+'[1]Ex-Africa 2025'!B577+'[1]Ex-Africa 2025'!B974</f>
        <v>0</v>
      </c>
      <c r="N80" s="153">
        <f>+'[1]Ex-Africa 2024'!G279+'[1]Ex-Africa 2024'!G676+'[1]Ex-Africa 2024'!G1073</f>
        <v>0</v>
      </c>
      <c r="O80" s="153">
        <f>+'[1]Ex-Africa 2025'!B378+'[1]Ex-Africa 2025'!B775+'[1]Ex-Africa 2025'!B1172</f>
        <v>0</v>
      </c>
      <c r="P80" s="75">
        <f t="shared" si="3"/>
        <v>0</v>
      </c>
    </row>
    <row r="81" spans="1:16" x14ac:dyDescent="0.2">
      <c r="A81" s="1" t="s">
        <v>183</v>
      </c>
      <c r="B81" s="153">
        <v>5179</v>
      </c>
      <c r="C81" s="102">
        <v>0</v>
      </c>
      <c r="D81" s="153">
        <f>+'[1]Ex Africa 2021'!B1270</f>
        <v>0</v>
      </c>
      <c r="E81" s="153">
        <f>+'[1]Ex Africa 2022'!B1270</f>
        <v>0</v>
      </c>
      <c r="F81" s="154">
        <f>+'[1]Ex-Africa 2023'!B1270</f>
        <v>0</v>
      </c>
      <c r="G81" s="47">
        <f>+'[1]Ex-Africa 2024'!B82+'[1]Ex-Africa 2024'!B479+'[1]Ex-Africa 2024'!B876</f>
        <v>0</v>
      </c>
      <c r="H81" s="153">
        <f>+'[1]Ex-Africa 2024'!B181+'[1]Ex-Africa 2024'!B578+'[1]Ex-Africa 2024'!B975</f>
        <v>0</v>
      </c>
      <c r="I81" s="153">
        <f>+'[1]Ex-Africa 2024'!B280+'[1]Ex-Africa 2024'!B677+'[1]Ex-Africa 2024'!B1074</f>
        <v>0</v>
      </c>
      <c r="J81" s="153">
        <f>+'[1]Ex-Africa 2024'!B379+'[1]Ex-Africa 2024'!B776+'[1]Ex-Africa 2024'!B1173</f>
        <v>0</v>
      </c>
      <c r="K81" s="75">
        <f t="shared" si="2"/>
        <v>0</v>
      </c>
      <c r="L81" s="47">
        <f>+'[1]Ex-Africa 2025'!B82+'[1]Ex-Africa 2025'!B479+'[1]Ex-Africa 2025'!B876</f>
        <v>0</v>
      </c>
      <c r="M81" s="153">
        <f>+'[1]Ex-Africa 2025'!B181+'[1]Ex-Africa 2025'!B578+'[1]Ex-Africa 2025'!B975</f>
        <v>0</v>
      </c>
      <c r="N81" s="153">
        <f>+'[1]Ex-Africa 2024'!G280+'[1]Ex-Africa 2024'!G677+'[1]Ex-Africa 2024'!G1074</f>
        <v>0</v>
      </c>
      <c r="O81" s="153">
        <f>+'[1]Ex-Africa 2025'!B379+'[1]Ex-Africa 2025'!B776+'[1]Ex-Africa 2025'!B1173</f>
        <v>0</v>
      </c>
      <c r="P81" s="75">
        <f t="shared" si="3"/>
        <v>0</v>
      </c>
    </row>
    <row r="82" spans="1:16" x14ac:dyDescent="0.2">
      <c r="A82" s="1" t="s">
        <v>184</v>
      </c>
      <c r="B82" s="153">
        <v>21418</v>
      </c>
      <c r="C82" s="102">
        <v>200</v>
      </c>
      <c r="D82" s="153">
        <f>+'[1]Ex Africa 2021'!B1271</f>
        <v>0</v>
      </c>
      <c r="E82" s="153">
        <f>+'[1]Ex Africa 2022'!B1271</f>
        <v>0</v>
      </c>
      <c r="F82" s="154">
        <f>+'[1]Ex-Africa 2023'!B1271</f>
        <v>0</v>
      </c>
      <c r="G82" s="47">
        <f>+'[1]Ex-Africa 2024'!B83+'[1]Ex-Africa 2024'!B480+'[1]Ex-Africa 2024'!B877</f>
        <v>0</v>
      </c>
      <c r="H82" s="153">
        <f>+'[1]Ex-Africa 2024'!B182+'[1]Ex-Africa 2024'!B579+'[1]Ex-Africa 2024'!B976</f>
        <v>0</v>
      </c>
      <c r="I82" s="153">
        <f>+'[1]Ex-Africa 2024'!B281+'[1]Ex-Africa 2024'!B678+'[1]Ex-Africa 2024'!B1075</f>
        <v>0</v>
      </c>
      <c r="J82" s="153">
        <f>+'[1]Ex-Africa 2024'!B380+'[1]Ex-Africa 2024'!B777+'[1]Ex-Africa 2024'!B1174</f>
        <v>0</v>
      </c>
      <c r="K82" s="75">
        <f t="shared" si="2"/>
        <v>0</v>
      </c>
      <c r="L82" s="47">
        <f>+'[1]Ex-Africa 2025'!B83+'[1]Ex-Africa 2025'!B480+'[1]Ex-Africa 2025'!B877</f>
        <v>0</v>
      </c>
      <c r="M82" s="153">
        <f>+'[1]Ex-Africa 2025'!B182+'[1]Ex-Africa 2025'!B579+'[1]Ex-Africa 2025'!B976</f>
        <v>0</v>
      </c>
      <c r="N82" s="153">
        <f>+'[1]Ex-Africa 2024'!G281+'[1]Ex-Africa 2024'!G678+'[1]Ex-Africa 2024'!G1075</f>
        <v>0</v>
      </c>
      <c r="O82" s="153">
        <f>+'[1]Ex-Africa 2025'!B380+'[1]Ex-Africa 2025'!B777+'[1]Ex-Africa 2025'!B1174</f>
        <v>0</v>
      </c>
      <c r="P82" s="75">
        <f t="shared" si="3"/>
        <v>0</v>
      </c>
    </row>
    <row r="83" spans="1:16" x14ac:dyDescent="0.2">
      <c r="A83" s="1" t="s">
        <v>185</v>
      </c>
      <c r="B83" s="153">
        <v>1340150</v>
      </c>
      <c r="C83" s="102">
        <v>15790</v>
      </c>
      <c r="D83" s="153">
        <f>+'[1]Ex Africa 2021'!B1272</f>
        <v>136000</v>
      </c>
      <c r="E83" s="153">
        <f>+'[1]Ex Africa 2022'!B1272</f>
        <v>318800</v>
      </c>
      <c r="F83" s="154">
        <f>+'[1]Ex-Africa 2023'!B1272</f>
        <v>0</v>
      </c>
      <c r="G83" s="47">
        <f>+'[1]Ex-Africa 2024'!B84+'[1]Ex-Africa 2024'!B481+'[1]Ex-Africa 2024'!B878</f>
        <v>50000</v>
      </c>
      <c r="H83" s="153">
        <f>+'[1]Ex-Africa 2024'!B183+'[1]Ex-Africa 2024'!B580+'[1]Ex-Africa 2024'!B977</f>
        <v>0</v>
      </c>
      <c r="I83" s="153">
        <f>+'[1]Ex-Africa 2024'!B282+'[1]Ex-Africa 2024'!B679+'[1]Ex-Africa 2024'!B1076</f>
        <v>0</v>
      </c>
      <c r="J83" s="153">
        <f>+'[1]Ex-Africa 2024'!B381+'[1]Ex-Africa 2024'!B778+'[1]Ex-Africa 2024'!B1175</f>
        <v>80250</v>
      </c>
      <c r="K83" s="75">
        <f t="shared" si="2"/>
        <v>130250</v>
      </c>
      <c r="L83" s="47">
        <f>+'[1]Ex-Africa 2025'!B84+'[1]Ex-Africa 2025'!B481+'[1]Ex-Africa 2025'!B878</f>
        <v>0</v>
      </c>
      <c r="M83" s="153">
        <f>+'[1]Ex-Africa 2025'!B183+'[1]Ex-Africa 2025'!B580+'[1]Ex-Africa 2025'!B977</f>
        <v>0</v>
      </c>
      <c r="N83" s="153">
        <f>+'[1]Ex-Africa 2024'!G282+'[1]Ex-Africa 2024'!G679+'[1]Ex-Africa 2024'!G1076</f>
        <v>0</v>
      </c>
      <c r="O83" s="153">
        <f>+'[1]Ex-Africa 2025'!B381+'[1]Ex-Africa 2025'!B778+'[1]Ex-Africa 2025'!B1175</f>
        <v>0</v>
      </c>
      <c r="P83" s="75">
        <f t="shared" si="3"/>
        <v>0</v>
      </c>
    </row>
    <row r="84" spans="1:16" x14ac:dyDescent="0.2">
      <c r="A84" s="1" t="s">
        <v>186</v>
      </c>
      <c r="B84" s="153">
        <v>374822</v>
      </c>
      <c r="C84" s="102">
        <v>0</v>
      </c>
      <c r="D84" s="153">
        <f>+'[1]Ex Africa 2021'!B1273</f>
        <v>0</v>
      </c>
      <c r="E84" s="153">
        <f>+'[1]Ex Africa 2022'!B1273</f>
        <v>0</v>
      </c>
      <c r="F84" s="154">
        <f>+'[1]Ex-Africa 2023'!B1273</f>
        <v>0</v>
      </c>
      <c r="G84" s="47">
        <f>+'[1]Ex-Africa 2024'!B85+'[1]Ex-Africa 2024'!B482+'[1]Ex-Africa 2024'!B879</f>
        <v>0</v>
      </c>
      <c r="H84" s="153">
        <f>+'[1]Ex-Africa 2024'!B184+'[1]Ex-Africa 2024'!B581+'[1]Ex-Africa 2024'!B978</f>
        <v>0</v>
      </c>
      <c r="I84" s="153">
        <f>+'[1]Ex-Africa 2024'!B283+'[1]Ex-Africa 2024'!B680+'[1]Ex-Africa 2024'!B1077</f>
        <v>0</v>
      </c>
      <c r="J84" s="153">
        <f>+'[1]Ex-Africa 2024'!B382+'[1]Ex-Africa 2024'!B779+'[1]Ex-Africa 2024'!B1176</f>
        <v>0</v>
      </c>
      <c r="K84" s="75">
        <f t="shared" si="2"/>
        <v>0</v>
      </c>
      <c r="L84" s="47">
        <f>+'[1]Ex-Africa 2025'!B85+'[1]Ex-Africa 2025'!B482+'[1]Ex-Africa 2025'!B879</f>
        <v>0</v>
      </c>
      <c r="M84" s="153">
        <f>+'[1]Ex-Africa 2025'!B184+'[1]Ex-Africa 2025'!B581+'[1]Ex-Africa 2025'!B978</f>
        <v>0</v>
      </c>
      <c r="N84" s="153">
        <f>+'[1]Ex-Africa 2024'!G283+'[1]Ex-Africa 2024'!G680+'[1]Ex-Africa 2024'!G1077</f>
        <v>0</v>
      </c>
      <c r="O84" s="153">
        <f>+'[1]Ex-Africa 2025'!B382+'[1]Ex-Africa 2025'!B779+'[1]Ex-Africa 2025'!B1176</f>
        <v>0</v>
      </c>
      <c r="P84" s="75">
        <f t="shared" si="3"/>
        <v>0</v>
      </c>
    </row>
    <row r="85" spans="1:16" x14ac:dyDescent="0.2">
      <c r="A85" s="1" t="s">
        <v>187</v>
      </c>
      <c r="B85" s="153">
        <v>4111137</v>
      </c>
      <c r="C85" s="102">
        <v>257423</v>
      </c>
      <c r="D85" s="153">
        <f>+'[1]Ex Africa 2021'!B1274</f>
        <v>149850</v>
      </c>
      <c r="E85" s="153">
        <f>+'[1]Ex Africa 2022'!B1274</f>
        <v>0</v>
      </c>
      <c r="F85" s="154">
        <f>+'[1]Ex-Africa 2023'!B1274</f>
        <v>789450</v>
      </c>
      <c r="G85" s="47">
        <f>+'[1]Ex-Africa 2024'!B86+'[1]Ex-Africa 2024'!B483+'[1]Ex-Africa 2024'!B880</f>
        <v>116500</v>
      </c>
      <c r="H85" s="153">
        <f>+'[1]Ex-Africa 2024'!B185+'[1]Ex-Africa 2024'!B582+'[1]Ex-Africa 2024'!B979</f>
        <v>15000</v>
      </c>
      <c r="I85" s="153">
        <f>+'[1]Ex-Africa 2024'!B284+'[1]Ex-Africa 2024'!B681+'[1]Ex-Africa 2024'!B1078</f>
        <v>19500</v>
      </c>
      <c r="J85" s="153">
        <f>+'[1]Ex-Africa 2024'!B383+'[1]Ex-Africa 2024'!B780+'[1]Ex-Africa 2024'!B1177</f>
        <v>219500</v>
      </c>
      <c r="K85" s="75">
        <f t="shared" si="2"/>
        <v>370500</v>
      </c>
      <c r="L85" s="47">
        <f>+'[1]Ex-Africa 2025'!B86+'[1]Ex-Africa 2025'!B483+'[1]Ex-Africa 2025'!B880</f>
        <v>0</v>
      </c>
      <c r="M85" s="153">
        <f>+'[1]Ex-Africa 2025'!B185+'[1]Ex-Africa 2025'!B582+'[1]Ex-Africa 2025'!B979</f>
        <v>18000</v>
      </c>
      <c r="N85" s="153">
        <f>+'[1]Ex-Africa 2024'!G284+'[1]Ex-Africa 2024'!G681+'[1]Ex-Africa 2024'!G1078</f>
        <v>0</v>
      </c>
      <c r="O85" s="153">
        <f>+'[1]Ex-Africa 2025'!B383+'[1]Ex-Africa 2025'!B780+'[1]Ex-Africa 2025'!B1177</f>
        <v>0</v>
      </c>
      <c r="P85" s="75">
        <f t="shared" si="3"/>
        <v>18000</v>
      </c>
    </row>
    <row r="86" spans="1:16" x14ac:dyDescent="0.2">
      <c r="A86" s="1" t="s">
        <v>188</v>
      </c>
      <c r="B86" s="153">
        <v>1597263</v>
      </c>
      <c r="C86" s="102">
        <v>49941</v>
      </c>
      <c r="D86" s="153">
        <f>+'[1]Ex Africa 2021'!B1275</f>
        <v>0</v>
      </c>
      <c r="E86" s="153">
        <f>+'[1]Ex Africa 2022'!B1275</f>
        <v>38379</v>
      </c>
      <c r="F86" s="154">
        <f>+'[1]Ex-Africa 2023'!B1275</f>
        <v>36218</v>
      </c>
      <c r="G86" s="47">
        <f>+'[1]Ex-Africa 2024'!B87+'[1]Ex-Africa 2024'!B484+'[1]Ex-Africa 2024'!B881</f>
        <v>0</v>
      </c>
      <c r="H86" s="153">
        <f>+'[1]Ex-Africa 2024'!B186+'[1]Ex-Africa 2024'!B583+'[1]Ex-Africa 2024'!B980</f>
        <v>0</v>
      </c>
      <c r="I86" s="153">
        <f>+'[1]Ex-Africa 2024'!B285+'[1]Ex-Africa 2024'!B682+'[1]Ex-Africa 2024'!B1079</f>
        <v>0</v>
      </c>
      <c r="J86" s="153">
        <f>+'[1]Ex-Africa 2024'!B384+'[1]Ex-Africa 2024'!B781+'[1]Ex-Africa 2024'!B1178</f>
        <v>12696</v>
      </c>
      <c r="K86" s="75">
        <f t="shared" si="2"/>
        <v>12696</v>
      </c>
      <c r="L86" s="47">
        <f>+'[1]Ex-Africa 2025'!B87+'[1]Ex-Africa 2025'!B484+'[1]Ex-Africa 2025'!B881</f>
        <v>0</v>
      </c>
      <c r="M86" s="153">
        <f>+'[1]Ex-Africa 2025'!B186+'[1]Ex-Africa 2025'!B583+'[1]Ex-Africa 2025'!B980</f>
        <v>0</v>
      </c>
      <c r="N86" s="153">
        <f>+'[1]Ex-Africa 2024'!G285+'[1]Ex-Africa 2024'!G682+'[1]Ex-Africa 2024'!G1079</f>
        <v>0</v>
      </c>
      <c r="O86" s="153">
        <f>+'[1]Ex-Africa 2025'!B384+'[1]Ex-Africa 2025'!B781+'[1]Ex-Africa 2025'!B1178</f>
        <v>0</v>
      </c>
      <c r="P86" s="75">
        <f t="shared" si="3"/>
        <v>0</v>
      </c>
    </row>
    <row r="87" spans="1:16" x14ac:dyDescent="0.2">
      <c r="A87" s="1" t="s">
        <v>189</v>
      </c>
      <c r="B87" s="153">
        <v>412300</v>
      </c>
      <c r="C87" s="102">
        <v>0</v>
      </c>
      <c r="D87" s="153">
        <f>+'[1]Ex Africa 2021'!B1276</f>
        <v>0</v>
      </c>
      <c r="E87" s="153">
        <f>+'[1]Ex Africa 2022'!B1276</f>
        <v>0</v>
      </c>
      <c r="F87" s="154">
        <f>+'[1]Ex-Africa 2023'!B1276</f>
        <v>10000</v>
      </c>
      <c r="G87" s="47">
        <f>+'[1]Ex-Africa 2024'!B88+'[1]Ex-Africa 2024'!B485+'[1]Ex-Africa 2024'!B882</f>
        <v>0</v>
      </c>
      <c r="H87" s="153">
        <f>+'[1]Ex-Africa 2024'!B187+'[1]Ex-Africa 2024'!B584+'[1]Ex-Africa 2024'!B981</f>
        <v>0</v>
      </c>
      <c r="I87" s="153">
        <f>+'[1]Ex-Africa 2024'!B286+'[1]Ex-Africa 2024'!B683+'[1]Ex-Africa 2024'!B1080</f>
        <v>0</v>
      </c>
      <c r="J87" s="153">
        <f>+'[1]Ex-Africa 2024'!B385+'[1]Ex-Africa 2024'!B782+'[1]Ex-Africa 2024'!B1179</f>
        <v>0</v>
      </c>
      <c r="K87" s="75">
        <f t="shared" si="2"/>
        <v>0</v>
      </c>
      <c r="L87" s="47">
        <f>+'[1]Ex-Africa 2025'!B88+'[1]Ex-Africa 2025'!B485+'[1]Ex-Africa 2025'!B882</f>
        <v>0</v>
      </c>
      <c r="M87" s="153">
        <f>+'[1]Ex-Africa 2025'!B187+'[1]Ex-Africa 2025'!B584+'[1]Ex-Africa 2025'!B981</f>
        <v>0</v>
      </c>
      <c r="N87" s="153">
        <f>+'[1]Ex-Africa 2024'!G286+'[1]Ex-Africa 2024'!G683+'[1]Ex-Africa 2024'!G1080</f>
        <v>0</v>
      </c>
      <c r="O87" s="153">
        <f>+'[1]Ex-Africa 2025'!B385+'[1]Ex-Africa 2025'!B782+'[1]Ex-Africa 2025'!B1179</f>
        <v>0</v>
      </c>
      <c r="P87" s="75">
        <f t="shared" si="3"/>
        <v>0</v>
      </c>
    </row>
    <row r="88" spans="1:16" x14ac:dyDescent="0.2">
      <c r="A88" s="1" t="s">
        <v>190</v>
      </c>
      <c r="B88" s="153">
        <v>4677897</v>
      </c>
      <c r="C88" s="102">
        <v>572956</v>
      </c>
      <c r="D88" s="153">
        <f>+'[1]Ex Africa 2021'!B1277</f>
        <v>366186</v>
      </c>
      <c r="E88" s="153">
        <f>+'[1]Ex Africa 2022'!B1277</f>
        <v>537094</v>
      </c>
      <c r="F88" s="154">
        <f>+'[1]Ex-Africa 2023'!B1277</f>
        <v>569900</v>
      </c>
      <c r="G88" s="47">
        <f>+'[1]Ex-Africa 2024'!B89+'[1]Ex-Africa 2024'!B486+'[1]Ex-Africa 2024'!B883</f>
        <v>48905</v>
      </c>
      <c r="H88" s="153">
        <f>+'[1]Ex-Africa 2024'!B188+'[1]Ex-Africa 2024'!B585+'[1]Ex-Africa 2024'!B982</f>
        <v>80000</v>
      </c>
      <c r="I88" s="153">
        <f>+'[1]Ex-Africa 2024'!B287+'[1]Ex-Africa 2024'!B684+'[1]Ex-Africa 2024'!B1081</f>
        <v>222900</v>
      </c>
      <c r="J88" s="153">
        <f>+'[1]Ex-Africa 2024'!B386+'[1]Ex-Africa 2024'!B783+'[1]Ex-Africa 2024'!B1180</f>
        <v>80000</v>
      </c>
      <c r="K88" s="75">
        <f t="shared" si="2"/>
        <v>431805</v>
      </c>
      <c r="L88" s="47">
        <f>+'[1]Ex-Africa 2025'!B89+'[1]Ex-Africa 2025'!B486+'[1]Ex-Africa 2025'!B883</f>
        <v>327100</v>
      </c>
      <c r="M88" s="153">
        <f>+'[1]Ex-Africa 2025'!B188+'[1]Ex-Africa 2025'!B585+'[1]Ex-Africa 2025'!B982</f>
        <v>103000</v>
      </c>
      <c r="N88" s="153">
        <f>+'[1]Ex-Africa 2024'!G287+'[1]Ex-Africa 2024'!G684+'[1]Ex-Africa 2024'!G1081</f>
        <v>0</v>
      </c>
      <c r="O88" s="153">
        <f>+'[1]Ex-Africa 2025'!B386+'[1]Ex-Africa 2025'!B783+'[1]Ex-Africa 2025'!B1180</f>
        <v>0</v>
      </c>
      <c r="P88" s="75">
        <f t="shared" si="3"/>
        <v>430100</v>
      </c>
    </row>
    <row r="89" spans="1:16" x14ac:dyDescent="0.2">
      <c r="A89" s="1" t="s">
        <v>191</v>
      </c>
      <c r="B89" s="153">
        <v>171215</v>
      </c>
      <c r="C89" s="102">
        <v>2000</v>
      </c>
      <c r="D89" s="153">
        <f>+'[1]Ex Africa 2021'!B1278</f>
        <v>0</v>
      </c>
      <c r="E89" s="153">
        <f>+'[1]Ex Africa 2022'!B1278</f>
        <v>0</v>
      </c>
      <c r="F89" s="154">
        <f>+'[1]Ex-Africa 2023'!B1278</f>
        <v>13500</v>
      </c>
      <c r="G89" s="47">
        <f>+'[1]Ex-Africa 2024'!B90+'[1]Ex-Africa 2024'!B487+'[1]Ex-Africa 2024'!B884</f>
        <v>0</v>
      </c>
      <c r="H89" s="153">
        <f>+'[1]Ex-Africa 2024'!B189+'[1]Ex-Africa 2024'!B586+'[1]Ex-Africa 2024'!B983</f>
        <v>15</v>
      </c>
      <c r="I89" s="153">
        <f>+'[1]Ex-Africa 2024'!B288+'[1]Ex-Africa 2024'!B685+'[1]Ex-Africa 2024'!B1082</f>
        <v>0</v>
      </c>
      <c r="J89" s="153">
        <f>+'[1]Ex-Africa 2024'!B387+'[1]Ex-Africa 2024'!B784+'[1]Ex-Africa 2024'!B1181</f>
        <v>0</v>
      </c>
      <c r="K89" s="75">
        <f t="shared" si="2"/>
        <v>15</v>
      </c>
      <c r="L89" s="47">
        <f>+'[1]Ex-Africa 2025'!B90+'[1]Ex-Africa 2025'!B487+'[1]Ex-Africa 2025'!B884</f>
        <v>0</v>
      </c>
      <c r="M89" s="153">
        <f>+'[1]Ex-Africa 2025'!B189+'[1]Ex-Africa 2025'!B586+'[1]Ex-Africa 2025'!B983</f>
        <v>0</v>
      </c>
      <c r="N89" s="153">
        <f>+'[1]Ex-Africa 2024'!G288+'[1]Ex-Africa 2024'!G685+'[1]Ex-Africa 2024'!G1082</f>
        <v>0</v>
      </c>
      <c r="O89" s="153">
        <f>+'[1]Ex-Africa 2025'!B387+'[1]Ex-Africa 2025'!B784+'[1]Ex-Africa 2025'!B1181</f>
        <v>0</v>
      </c>
      <c r="P89" s="75">
        <f t="shared" si="3"/>
        <v>0</v>
      </c>
    </row>
    <row r="90" spans="1:16" x14ac:dyDescent="0.2">
      <c r="A90" s="1" t="s">
        <v>192</v>
      </c>
      <c r="B90" s="153">
        <v>107000</v>
      </c>
      <c r="C90" s="102">
        <v>0</v>
      </c>
      <c r="D90" s="153">
        <f>+'[1]Ex Africa 2021'!B1279</f>
        <v>0</v>
      </c>
      <c r="E90" s="153">
        <f>+'[1]Ex Africa 2022'!B1279</f>
        <v>18500</v>
      </c>
      <c r="F90" s="154">
        <f>+'[1]Ex-Africa 2023'!B1279</f>
        <v>204000</v>
      </c>
      <c r="G90" s="47">
        <f>+'[1]Ex-Africa 2024'!B91+'[1]Ex-Africa 2024'!B488+'[1]Ex-Africa 2024'!B885</f>
        <v>0</v>
      </c>
      <c r="H90" s="153">
        <f>+'[1]Ex-Africa 2024'!B190+'[1]Ex-Africa 2024'!B587+'[1]Ex-Africa 2024'!B984</f>
        <v>0</v>
      </c>
      <c r="I90" s="153">
        <f>+'[1]Ex-Africa 2024'!B289+'[1]Ex-Africa 2024'!B686+'[1]Ex-Africa 2024'!B1083</f>
        <v>0</v>
      </c>
      <c r="J90" s="153">
        <f>+'[1]Ex-Africa 2024'!B388+'[1]Ex-Africa 2024'!B785+'[1]Ex-Africa 2024'!B1182</f>
        <v>0</v>
      </c>
      <c r="K90" s="75">
        <f t="shared" si="2"/>
        <v>0</v>
      </c>
      <c r="L90" s="47">
        <f>+'[1]Ex-Africa 2025'!B91+'[1]Ex-Africa 2025'!B488+'[1]Ex-Africa 2025'!B885</f>
        <v>0</v>
      </c>
      <c r="M90" s="153">
        <f>+'[1]Ex-Africa 2025'!B190+'[1]Ex-Africa 2025'!B587+'[1]Ex-Africa 2025'!B984</f>
        <v>0</v>
      </c>
      <c r="N90" s="153">
        <f>+'[1]Ex-Africa 2024'!G289+'[1]Ex-Africa 2024'!G686+'[1]Ex-Africa 2024'!G1083</f>
        <v>0</v>
      </c>
      <c r="O90" s="153">
        <f>+'[1]Ex-Africa 2025'!B388+'[1]Ex-Africa 2025'!B785+'[1]Ex-Africa 2025'!B1182</f>
        <v>0</v>
      </c>
      <c r="P90" s="75">
        <f t="shared" si="3"/>
        <v>0</v>
      </c>
    </row>
    <row r="91" spans="1:16" x14ac:dyDescent="0.2">
      <c r="A91" s="1" t="s">
        <v>193</v>
      </c>
      <c r="B91" s="153">
        <v>143095</v>
      </c>
      <c r="C91" s="102">
        <v>0</v>
      </c>
      <c r="D91" s="153">
        <f>+'[1]Ex Africa 2021'!B1280</f>
        <v>0</v>
      </c>
      <c r="E91" s="153">
        <f>+'[1]Ex Africa 2022'!B1280</f>
        <v>0</v>
      </c>
      <c r="F91" s="154">
        <f>+'[1]Ex-Africa 2023'!B1280</f>
        <v>0</v>
      </c>
      <c r="G91" s="47">
        <f>+'[1]Ex-Africa 2024'!B92+'[1]Ex-Africa 2024'!B489+'[1]Ex-Africa 2024'!B886</f>
        <v>0</v>
      </c>
      <c r="H91" s="153">
        <f>+'[1]Ex-Africa 2024'!B191+'[1]Ex-Africa 2024'!B588+'[1]Ex-Africa 2024'!B985</f>
        <v>0</v>
      </c>
      <c r="I91" s="153">
        <f>+'[1]Ex-Africa 2024'!B290+'[1]Ex-Africa 2024'!B687+'[1]Ex-Africa 2024'!B1084</f>
        <v>0</v>
      </c>
      <c r="J91" s="153">
        <f>+'[1]Ex-Africa 2024'!B389+'[1]Ex-Africa 2024'!B786+'[1]Ex-Africa 2024'!B1183</f>
        <v>0</v>
      </c>
      <c r="K91" s="75">
        <f t="shared" si="2"/>
        <v>0</v>
      </c>
      <c r="L91" s="47">
        <f>+'[1]Ex-Africa 2025'!B92+'[1]Ex-Africa 2025'!B489+'[1]Ex-Africa 2025'!B886</f>
        <v>0</v>
      </c>
      <c r="M91" s="153">
        <f>+'[1]Ex-Africa 2025'!B191+'[1]Ex-Africa 2025'!B588+'[1]Ex-Africa 2025'!B985</f>
        <v>0</v>
      </c>
      <c r="N91" s="153">
        <f>+'[1]Ex-Africa 2024'!G290+'[1]Ex-Africa 2024'!G687+'[1]Ex-Africa 2024'!G1084</f>
        <v>0</v>
      </c>
      <c r="O91" s="153">
        <f>+'[1]Ex-Africa 2025'!B389+'[1]Ex-Africa 2025'!B786+'[1]Ex-Africa 2025'!B1183</f>
        <v>0</v>
      </c>
      <c r="P91" s="75">
        <f t="shared" si="3"/>
        <v>0</v>
      </c>
    </row>
    <row r="92" spans="1:16" x14ac:dyDescent="0.2">
      <c r="A92" s="1" t="s">
        <v>194</v>
      </c>
      <c r="B92" s="153">
        <v>1053580</v>
      </c>
      <c r="C92" s="102">
        <v>37934</v>
      </c>
      <c r="D92" s="153">
        <f>+'[1]Ex Africa 2021'!B1281</f>
        <v>113678</v>
      </c>
      <c r="E92" s="153">
        <f>+'[1]Ex Africa 2022'!B1281</f>
        <v>70985</v>
      </c>
      <c r="F92" s="154">
        <f>+'[1]Ex-Africa 2023'!B1281</f>
        <v>8506</v>
      </c>
      <c r="G92" s="47">
        <f>+'[1]Ex-Africa 2024'!B93+'[1]Ex-Africa 2024'!B490+'[1]Ex-Africa 2024'!B887</f>
        <v>38276</v>
      </c>
      <c r="H92" s="153">
        <f>+'[1]Ex-Africa 2024'!B192+'[1]Ex-Africa 2024'!B589+'[1]Ex-Africa 2024'!B986</f>
        <v>0</v>
      </c>
      <c r="I92" s="153">
        <f>+'[1]Ex-Africa 2024'!B291+'[1]Ex-Africa 2024'!B688+'[1]Ex-Africa 2024'!B1085</f>
        <v>94991</v>
      </c>
      <c r="J92" s="153">
        <f>+'[1]Ex-Africa 2024'!B390+'[1]Ex-Africa 2024'!B787+'[1]Ex-Africa 2024'!B1184</f>
        <v>0</v>
      </c>
      <c r="K92" s="75">
        <f t="shared" si="2"/>
        <v>133267</v>
      </c>
      <c r="L92" s="47">
        <f>+'[1]Ex-Africa 2025'!B93+'[1]Ex-Africa 2025'!B490+'[1]Ex-Africa 2025'!B887</f>
        <v>0</v>
      </c>
      <c r="M92" s="153">
        <f>+'[1]Ex-Africa 2025'!B192+'[1]Ex-Africa 2025'!B589+'[1]Ex-Africa 2025'!B986</f>
        <v>0</v>
      </c>
      <c r="N92" s="153">
        <f>+'[1]Ex-Africa 2024'!G291+'[1]Ex-Africa 2024'!G688+'[1]Ex-Africa 2024'!G1085</f>
        <v>0</v>
      </c>
      <c r="O92" s="153">
        <f>+'[1]Ex-Africa 2025'!B390+'[1]Ex-Africa 2025'!B787+'[1]Ex-Africa 2025'!B1184</f>
        <v>0</v>
      </c>
      <c r="P92" s="75">
        <f t="shared" si="3"/>
        <v>0</v>
      </c>
    </row>
    <row r="93" spans="1:16" x14ac:dyDescent="0.2">
      <c r="A93" s="1" t="s">
        <v>195</v>
      </c>
      <c r="B93" s="153">
        <v>663188</v>
      </c>
      <c r="C93" s="102">
        <v>42700</v>
      </c>
      <c r="D93" s="153">
        <f>+'[1]Ex Africa 2021'!B1282</f>
        <v>179035</v>
      </c>
      <c r="E93" s="153">
        <f>+'[1]Ex Africa 2022'!B1282</f>
        <v>400971</v>
      </c>
      <c r="F93" s="154">
        <f>+'[1]Ex-Africa 2023'!B1282</f>
        <v>247424</v>
      </c>
      <c r="G93" s="47">
        <f>+'[1]Ex-Africa 2024'!B94+'[1]Ex-Africa 2024'!B491+'[1]Ex-Africa 2024'!B888</f>
        <v>0</v>
      </c>
      <c r="H93" s="153">
        <f>+'[1]Ex-Africa 2024'!B193+'[1]Ex-Africa 2024'!B590+'[1]Ex-Africa 2024'!B987</f>
        <v>35346</v>
      </c>
      <c r="I93" s="153">
        <f>+'[1]Ex-Africa 2024'!B292+'[1]Ex-Africa 2024'!B689+'[1]Ex-Africa 2024'!B1086</f>
        <v>0</v>
      </c>
      <c r="J93" s="153">
        <f>+'[1]Ex-Africa 2024'!B391+'[1]Ex-Africa 2024'!B788+'[1]Ex-Africa 2024'!B1185</f>
        <v>177041</v>
      </c>
      <c r="K93" s="75">
        <f t="shared" si="2"/>
        <v>212387</v>
      </c>
      <c r="L93" s="47">
        <f>+'[1]Ex-Africa 2025'!B94+'[1]Ex-Africa 2025'!B491+'[1]Ex-Africa 2025'!B888</f>
        <v>0</v>
      </c>
      <c r="M93" s="153">
        <f>+'[1]Ex-Africa 2025'!B193+'[1]Ex-Africa 2025'!B590+'[1]Ex-Africa 2025'!B987</f>
        <v>0</v>
      </c>
      <c r="N93" s="153">
        <f>+'[1]Ex-Africa 2024'!G292+'[1]Ex-Africa 2024'!G689+'[1]Ex-Africa 2024'!G1086</f>
        <v>0</v>
      </c>
      <c r="O93" s="153">
        <f>+'[1]Ex-Africa 2025'!B391+'[1]Ex-Africa 2025'!B788+'[1]Ex-Africa 2025'!B1185</f>
        <v>0</v>
      </c>
      <c r="P93" s="75">
        <f t="shared" si="3"/>
        <v>0</v>
      </c>
    </row>
    <row r="94" spans="1:16" x14ac:dyDescent="0.2">
      <c r="A94" s="1" t="s">
        <v>196</v>
      </c>
      <c r="B94" s="153">
        <v>5588387</v>
      </c>
      <c r="C94" s="102">
        <v>204573</v>
      </c>
      <c r="D94" s="153">
        <f>+'[1]Ex Africa 2021'!B1283</f>
        <v>0</v>
      </c>
      <c r="E94" s="153">
        <f>+'[1]Ex Africa 2022'!B1283</f>
        <v>1486700</v>
      </c>
      <c r="F94" s="154">
        <f>+'[1]Ex-Africa 2023'!B1283</f>
        <v>284100</v>
      </c>
      <c r="G94" s="47">
        <f>+'[1]Ex-Africa 2024'!B95+'[1]Ex-Africa 2024'!B492+'[1]Ex-Africa 2024'!B889</f>
        <v>0</v>
      </c>
      <c r="H94" s="153">
        <f>+'[1]Ex-Africa 2024'!B194+'[1]Ex-Africa 2024'!B591+'[1]Ex-Africa 2024'!B988</f>
        <v>0</v>
      </c>
      <c r="I94" s="153">
        <f>+'[1]Ex-Africa 2024'!B293+'[1]Ex-Africa 2024'!B690+'[1]Ex-Africa 2024'!B1087</f>
        <v>0</v>
      </c>
      <c r="J94" s="153">
        <f>+'[1]Ex-Africa 2024'!B392+'[1]Ex-Africa 2024'!B789+'[1]Ex-Africa 2024'!B1186</f>
        <v>0</v>
      </c>
      <c r="K94" s="75">
        <f t="shared" si="2"/>
        <v>0</v>
      </c>
      <c r="L94" s="47">
        <f>+'[1]Ex-Africa 2025'!B95+'[1]Ex-Africa 2025'!B492+'[1]Ex-Africa 2025'!B889</f>
        <v>0</v>
      </c>
      <c r="M94" s="153">
        <f>+'[1]Ex-Africa 2025'!B194+'[1]Ex-Africa 2025'!B591+'[1]Ex-Africa 2025'!B988</f>
        <v>91360</v>
      </c>
      <c r="N94" s="153">
        <f>+'[1]Ex-Africa 2024'!G293+'[1]Ex-Africa 2024'!G690+'[1]Ex-Africa 2024'!G1087</f>
        <v>0</v>
      </c>
      <c r="O94" s="153">
        <f>+'[1]Ex-Africa 2025'!B392+'[1]Ex-Africa 2025'!B789+'[1]Ex-Africa 2025'!B1186</f>
        <v>0</v>
      </c>
      <c r="P94" s="75">
        <f t="shared" si="3"/>
        <v>91360</v>
      </c>
    </row>
    <row r="95" spans="1:16" s="35" customFormat="1" x14ac:dyDescent="0.2">
      <c r="A95" s="1" t="s">
        <v>197</v>
      </c>
      <c r="B95" s="153">
        <v>11822768</v>
      </c>
      <c r="C95" s="102">
        <v>110000</v>
      </c>
      <c r="D95" s="153">
        <f>+'[1]Ex Africa 2021'!B1284</f>
        <v>2232010</v>
      </c>
      <c r="E95" s="153">
        <f>+'[1]Ex Africa 2022'!B1284</f>
        <v>2739072</v>
      </c>
      <c r="F95" s="154">
        <f>+'[1]Ex-Africa 2023'!B1284</f>
        <v>109700</v>
      </c>
      <c r="G95" s="47">
        <f>+'[1]Ex-Africa 2024'!B96+'[1]Ex-Africa 2024'!B493+'[1]Ex-Africa 2024'!B890</f>
        <v>0</v>
      </c>
      <c r="H95" s="153">
        <f>+'[1]Ex-Africa 2024'!B195+'[1]Ex-Africa 2024'!B592+'[1]Ex-Africa 2024'!B989</f>
        <v>0</v>
      </c>
      <c r="I95" s="153">
        <f>+'[1]Ex-Africa 2024'!B294+'[1]Ex-Africa 2024'!B691+'[1]Ex-Africa 2024'!B1088</f>
        <v>2180988</v>
      </c>
      <c r="J95" s="153">
        <f>+'[1]Ex-Africa 2024'!B393+'[1]Ex-Africa 2024'!B790+'[1]Ex-Africa 2024'!B1187</f>
        <v>0</v>
      </c>
      <c r="K95" s="75">
        <f t="shared" si="2"/>
        <v>2180988</v>
      </c>
      <c r="L95" s="47">
        <f>+'[1]Ex-Africa 2025'!B96+'[1]Ex-Africa 2025'!B493+'[1]Ex-Africa 2025'!B890</f>
        <v>0</v>
      </c>
      <c r="M95" s="153">
        <f>+'[1]Ex-Africa 2025'!B195+'[1]Ex-Africa 2025'!B592+'[1]Ex-Africa 2025'!B989</f>
        <v>0</v>
      </c>
      <c r="N95" s="153">
        <f>+'[1]Ex-Africa 2024'!G294+'[1]Ex-Africa 2024'!G691+'[1]Ex-Africa 2024'!G1088</f>
        <v>0</v>
      </c>
      <c r="O95" s="153">
        <f>+'[1]Ex-Africa 2025'!B393+'[1]Ex-Africa 2025'!B790+'[1]Ex-Africa 2025'!B1187</f>
        <v>0</v>
      </c>
      <c r="P95" s="75">
        <f t="shared" si="3"/>
        <v>0</v>
      </c>
    </row>
    <row r="96" spans="1:16" x14ac:dyDescent="0.2">
      <c r="A96" s="1" t="s">
        <v>198</v>
      </c>
      <c r="B96" s="153">
        <v>328901</v>
      </c>
      <c r="C96" s="102">
        <v>0</v>
      </c>
      <c r="D96" s="153">
        <f>+'[1]Ex Africa 2021'!B1285</f>
        <v>0</v>
      </c>
      <c r="E96" s="153">
        <f>+'[1]Ex Africa 2022'!B1285</f>
        <v>0</v>
      </c>
      <c r="F96" s="154">
        <f>+'[1]Ex-Africa 2023'!B1285</f>
        <v>0</v>
      </c>
      <c r="G96" s="47">
        <f>+'[1]Ex-Africa 2024'!B97+'[1]Ex-Africa 2024'!B494+'[1]Ex-Africa 2024'!B891</f>
        <v>0</v>
      </c>
      <c r="H96" s="153">
        <f>+'[1]Ex-Africa 2024'!B196+'[1]Ex-Africa 2024'!B593+'[1]Ex-Africa 2024'!B990</f>
        <v>0</v>
      </c>
      <c r="I96" s="153">
        <f>+'[1]Ex-Africa 2024'!B295+'[1]Ex-Africa 2024'!B692+'[1]Ex-Africa 2024'!B1089</f>
        <v>0</v>
      </c>
      <c r="J96" s="153">
        <f>+'[1]Ex-Africa 2024'!B394+'[1]Ex-Africa 2024'!B791+'[1]Ex-Africa 2024'!B1188</f>
        <v>0</v>
      </c>
      <c r="K96" s="75">
        <f t="shared" si="2"/>
        <v>0</v>
      </c>
      <c r="L96" s="47">
        <f>+'[1]Ex-Africa 2025'!B97+'[1]Ex-Africa 2025'!B494+'[1]Ex-Africa 2025'!B891</f>
        <v>0</v>
      </c>
      <c r="M96" s="153">
        <f>+'[1]Ex-Africa 2025'!B196+'[1]Ex-Africa 2025'!B593+'[1]Ex-Africa 2025'!B990</f>
        <v>0</v>
      </c>
      <c r="N96" s="153">
        <f>+'[1]Ex-Africa 2024'!G295+'[1]Ex-Africa 2024'!G692+'[1]Ex-Africa 2024'!G1089</f>
        <v>0</v>
      </c>
      <c r="O96" s="153">
        <f>+'[1]Ex-Africa 2025'!B394+'[1]Ex-Africa 2025'!B791+'[1]Ex-Africa 2025'!B1188</f>
        <v>0</v>
      </c>
      <c r="P96" s="75">
        <f t="shared" si="3"/>
        <v>0</v>
      </c>
    </row>
    <row r="97" spans="1:16" s="35" customFormat="1" x14ac:dyDescent="0.2">
      <c r="A97" s="156" t="s">
        <v>9</v>
      </c>
      <c r="B97" s="110">
        <f>SUM(B4:B96)</f>
        <v>307836906</v>
      </c>
      <c r="C97" s="110">
        <f t="shared" ref="C97:J97" si="4">SUM(C4:C96)</f>
        <v>44090650</v>
      </c>
      <c r="D97" s="110">
        <f t="shared" si="4"/>
        <v>14140924</v>
      </c>
      <c r="E97" s="110">
        <f t="shared" si="4"/>
        <v>23264300</v>
      </c>
      <c r="F97" s="111">
        <f t="shared" si="4"/>
        <v>31548679</v>
      </c>
      <c r="G97" s="112">
        <f t="shared" si="4"/>
        <v>6138827</v>
      </c>
      <c r="H97" s="110">
        <f t="shared" si="4"/>
        <v>1121912</v>
      </c>
      <c r="I97" s="110">
        <f t="shared" si="4"/>
        <v>8215302</v>
      </c>
      <c r="J97" s="110">
        <f t="shared" si="4"/>
        <v>2383423</v>
      </c>
      <c r="K97" s="113">
        <f>SUM(K4:K96)</f>
        <v>17859464</v>
      </c>
      <c r="L97" s="112">
        <f t="shared" ref="L97:O97" si="5">SUM(L4:L96)</f>
        <v>2406004</v>
      </c>
      <c r="M97" s="110">
        <f t="shared" si="5"/>
        <v>3201156</v>
      </c>
      <c r="N97" s="110">
        <f t="shared" si="5"/>
        <v>0</v>
      </c>
      <c r="O97" s="110">
        <f t="shared" si="5"/>
        <v>0</v>
      </c>
      <c r="P97" s="113">
        <f>SUM(P4:P96)</f>
        <v>5607160</v>
      </c>
    </row>
    <row r="98" spans="1:16" x14ac:dyDescent="0.2">
      <c r="K98" s="44"/>
      <c r="P98" s="44"/>
    </row>
    <row r="99" spans="1:16" x14ac:dyDescent="0.2">
      <c r="K99" s="44"/>
      <c r="P99" s="44"/>
    </row>
  </sheetData>
  <mergeCells count="7">
    <mergeCell ref="L2:P2"/>
    <mergeCell ref="B2:B3"/>
    <mergeCell ref="C2:C3"/>
    <mergeCell ref="D2:D3"/>
    <mergeCell ref="E2:E3"/>
    <mergeCell ref="F2:F3"/>
    <mergeCell ref="G2:K2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CF926-AA41-442A-A6E7-37AA50BDB81B}">
  <sheetPr>
    <pageSetUpPr fitToPage="1"/>
  </sheetPr>
  <dimension ref="A1:AJ73"/>
  <sheetViews>
    <sheetView workbookViewId="0">
      <selection activeCell="A5" sqref="A5"/>
    </sheetView>
  </sheetViews>
  <sheetFormatPr defaultRowHeight="15" x14ac:dyDescent="0.25"/>
  <cols>
    <col min="1" max="1" width="19.28515625" customWidth="1"/>
    <col min="2" max="2" width="1.7109375" customWidth="1"/>
    <col min="3" max="3" width="11.5703125" style="83" customWidth="1"/>
    <col min="4" max="4" width="9.7109375" style="83" customWidth="1"/>
    <col min="5" max="5" width="10.28515625" style="83" customWidth="1"/>
    <col min="6" max="6" width="11" style="83" customWidth="1"/>
    <col min="7" max="7" width="1.85546875" style="83" customWidth="1"/>
    <col min="8" max="8" width="10.42578125" style="83" customWidth="1"/>
    <col min="9" max="9" width="9.7109375" style="83" customWidth="1"/>
    <col min="10" max="10" width="9.42578125" style="83" customWidth="1"/>
    <col min="11" max="11" width="10.85546875" style="83" customWidth="1"/>
    <col min="12" max="12" width="2.28515625" style="83" customWidth="1"/>
    <col min="13" max="13" width="10.140625" style="83" bestFit="1" customWidth="1"/>
    <col min="14" max="14" width="10.7109375" style="83" customWidth="1"/>
    <col min="15" max="15" width="7.28515625" style="83" customWidth="1"/>
    <col min="16" max="16" width="11.140625" style="83" customWidth="1"/>
    <col min="17" max="17" width="1.140625" customWidth="1"/>
    <col min="18" max="18" width="10.140625" style="83" bestFit="1" customWidth="1"/>
    <col min="19" max="19" width="9.7109375" style="83" customWidth="1"/>
    <col min="20" max="20" width="7.5703125" style="83" customWidth="1"/>
    <col min="21" max="21" width="11.140625" style="83" customWidth="1"/>
    <col min="22" max="22" width="1.28515625" customWidth="1"/>
    <col min="23" max="23" width="10.140625" style="83" bestFit="1" customWidth="1"/>
    <col min="24" max="24" width="9.140625" style="83" bestFit="1"/>
    <col min="25" max="25" width="7.5703125" style="83" bestFit="1" customWidth="1"/>
    <col min="26" max="26" width="11.140625" style="83" customWidth="1"/>
    <col min="27" max="27" width="1.42578125" customWidth="1"/>
    <col min="28" max="28" width="10.140625" style="83" bestFit="1" customWidth="1"/>
    <col min="29" max="30" width="9.140625" style="83"/>
    <col min="31" max="31" width="10.140625" style="83" bestFit="1" customWidth="1"/>
    <col min="32" max="32" width="2.5703125" customWidth="1"/>
    <col min="33" max="33" width="10.140625" style="83" bestFit="1" customWidth="1"/>
    <col min="34" max="35" width="9.140625" style="83"/>
    <col min="36" max="36" width="10.140625" style="83" bestFit="1" customWidth="1"/>
  </cols>
  <sheetData>
    <row r="1" spans="1:36" s="13" customFormat="1" ht="18" x14ac:dyDescent="0.25">
      <c r="A1" s="36" t="s">
        <v>199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R1" s="14"/>
      <c r="S1" s="14"/>
      <c r="T1" s="14"/>
      <c r="U1" s="14"/>
      <c r="W1" s="14"/>
      <c r="X1" s="14"/>
      <c r="Y1" s="14"/>
      <c r="Z1" s="14"/>
      <c r="AB1" s="14"/>
      <c r="AC1" s="14"/>
      <c r="AD1" s="14"/>
      <c r="AE1" s="14"/>
      <c r="AG1" s="14"/>
      <c r="AH1" s="14"/>
      <c r="AI1" s="14"/>
      <c r="AJ1" s="14"/>
    </row>
    <row r="2" spans="1:36" s="61" customFormat="1" ht="15.75" x14ac:dyDescent="0.25">
      <c r="A2" s="139" t="s">
        <v>5</v>
      </c>
      <c r="C2" s="238" t="s">
        <v>94</v>
      </c>
      <c r="D2" s="239"/>
      <c r="E2" s="239"/>
      <c r="F2" s="240"/>
      <c r="G2" s="39"/>
      <c r="H2" s="238">
        <v>2020</v>
      </c>
      <c r="I2" s="239"/>
      <c r="J2" s="239"/>
      <c r="K2" s="240"/>
      <c r="L2" s="39"/>
      <c r="M2" s="238">
        <v>2021</v>
      </c>
      <c r="N2" s="239"/>
      <c r="O2" s="239"/>
      <c r="P2" s="240"/>
      <c r="R2" s="238">
        <v>2022</v>
      </c>
      <c r="S2" s="239"/>
      <c r="T2" s="239"/>
      <c r="U2" s="240"/>
      <c r="W2" s="238">
        <v>2023</v>
      </c>
      <c r="X2" s="239"/>
      <c r="Y2" s="239"/>
      <c r="Z2" s="240"/>
      <c r="AB2" s="238">
        <v>2024</v>
      </c>
      <c r="AC2" s="239"/>
      <c r="AD2" s="239"/>
      <c r="AE2" s="240"/>
      <c r="AG2" s="238" t="s">
        <v>15</v>
      </c>
      <c r="AH2" s="239"/>
      <c r="AI2" s="239"/>
      <c r="AJ2" s="240"/>
    </row>
    <row r="3" spans="1:36" s="35" customFormat="1" ht="15.75" x14ac:dyDescent="0.25">
      <c r="C3" s="42" t="s">
        <v>18</v>
      </c>
      <c r="D3" s="42" t="s">
        <v>19</v>
      </c>
      <c r="E3" s="42" t="s">
        <v>20</v>
      </c>
      <c r="F3" s="42" t="s">
        <v>9</v>
      </c>
      <c r="G3" s="39"/>
      <c r="H3" s="42" t="s">
        <v>18</v>
      </c>
      <c r="I3" s="42" t="s">
        <v>19</v>
      </c>
      <c r="J3" s="42" t="s">
        <v>20</v>
      </c>
      <c r="K3" s="42" t="s">
        <v>9</v>
      </c>
      <c r="L3" s="39"/>
      <c r="M3" s="42" t="s">
        <v>18</v>
      </c>
      <c r="N3" s="42" t="s">
        <v>19</v>
      </c>
      <c r="O3" s="42" t="s">
        <v>20</v>
      </c>
      <c r="P3" s="42" t="s">
        <v>9</v>
      </c>
      <c r="R3" s="42" t="s">
        <v>18</v>
      </c>
      <c r="S3" s="42" t="s">
        <v>19</v>
      </c>
      <c r="T3" s="42" t="s">
        <v>20</v>
      </c>
      <c r="U3" s="42" t="s">
        <v>9</v>
      </c>
      <c r="W3" s="42" t="s">
        <v>18</v>
      </c>
      <c r="X3" s="42" t="s">
        <v>19</v>
      </c>
      <c r="Y3" s="42" t="s">
        <v>20</v>
      </c>
      <c r="Z3" s="42" t="s">
        <v>9</v>
      </c>
      <c r="AB3" s="42" t="s">
        <v>18</v>
      </c>
      <c r="AC3" s="42" t="s">
        <v>19</v>
      </c>
      <c r="AD3" s="42" t="s">
        <v>20</v>
      </c>
      <c r="AE3" s="42" t="s">
        <v>9</v>
      </c>
      <c r="AG3" s="42" t="s">
        <v>18</v>
      </c>
      <c r="AH3" s="42" t="s">
        <v>19</v>
      </c>
      <c r="AI3" s="42" t="s">
        <v>20</v>
      </c>
      <c r="AJ3" s="42" t="s">
        <v>9</v>
      </c>
    </row>
    <row r="4" spans="1:36" ht="15.75" x14ac:dyDescent="0.25">
      <c r="A4" s="61" t="s">
        <v>200</v>
      </c>
      <c r="C4" s="157"/>
      <c r="D4" s="44"/>
      <c r="E4" s="44"/>
      <c r="F4" s="158"/>
      <c r="G4" s="44"/>
      <c r="H4" s="143"/>
      <c r="K4" s="144"/>
      <c r="L4" s="44"/>
      <c r="M4" s="143"/>
      <c r="P4" s="144"/>
      <c r="R4" s="143"/>
      <c r="U4" s="144"/>
      <c r="W4" s="143"/>
      <c r="Z4" s="144"/>
      <c r="AB4" s="143"/>
      <c r="AE4" s="144"/>
      <c r="AG4" s="143"/>
      <c r="AJ4" s="144"/>
    </row>
    <row r="5" spans="1:36" x14ac:dyDescent="0.25">
      <c r="A5" s="159" t="s">
        <v>28</v>
      </c>
      <c r="C5" s="143"/>
      <c r="F5" s="144"/>
      <c r="H5" s="143"/>
      <c r="K5" s="144"/>
      <c r="M5" s="143"/>
      <c r="P5" s="144"/>
      <c r="R5" s="143"/>
      <c r="U5" s="144"/>
      <c r="W5" s="143"/>
      <c r="Z5" s="144"/>
      <c r="AB5" s="143"/>
      <c r="AE5" s="144"/>
      <c r="AG5" s="143"/>
      <c r="AJ5" s="144"/>
    </row>
    <row r="6" spans="1:36" x14ac:dyDescent="0.25">
      <c r="A6" t="s">
        <v>106</v>
      </c>
      <c r="C6" s="145">
        <v>2663161</v>
      </c>
      <c r="D6" s="85">
        <v>0</v>
      </c>
      <c r="E6" s="85">
        <v>0</v>
      </c>
      <c r="F6" s="146">
        <v>2663161</v>
      </c>
      <c r="H6" s="145">
        <v>2321050</v>
      </c>
      <c r="I6" s="85">
        <v>1008700</v>
      </c>
      <c r="J6" s="85">
        <v>0</v>
      </c>
      <c r="K6" s="146">
        <v>3329750</v>
      </c>
      <c r="M6" s="145">
        <f>+'[1]Ex Africa 2021'!B5+'[1]Ex Africa 2021'!B104+'[1]Ex Africa 2021'!B203+'[1]Ex Africa 2021'!B302</f>
        <v>1000</v>
      </c>
      <c r="N6" s="85">
        <f>+'[1]Ex Africa 2021'!B402+'[1]Ex Africa 2021'!B501+'[1]Ex Africa 2021'!B600+'[1]Ex Africa 2021'!B699</f>
        <v>2339550</v>
      </c>
      <c r="O6" s="85">
        <f>+'[1]Ex Africa 2021'!B799+'[1]Ex Africa 2021'!B898+'[1]Ex Africa 2021'!B997+'[1]Ex Africa 2021'!B1096</f>
        <v>0</v>
      </c>
      <c r="P6" s="146">
        <f>SUM(M6:O6)</f>
        <v>2340550</v>
      </c>
      <c r="R6" s="145">
        <f>+'[1]Ex Africa 2022'!B5+'[1]Ex Africa 2022'!B104+'[1]Ex Africa 2022'!B203+'[1]Ex Africa 2022'!B302</f>
        <v>20000</v>
      </c>
      <c r="S6" s="85">
        <f>+'[1]Ex Africa 2022'!B402+'[1]Ex Africa 2022'!B501+'[1]Ex Africa 2022'!B600+'[1]Ex Africa 2022'!B699</f>
        <v>407350</v>
      </c>
      <c r="T6" s="85">
        <f>+'[1]Ex Africa 2022'!B799+'[1]Ex Africa 2022'!B898+'[1]Ex Africa 2022'!B997+'[1]Ex Africa 2022'!B1096</f>
        <v>0</v>
      </c>
      <c r="U6" s="146">
        <f>SUM(R6:T6)</f>
        <v>427350</v>
      </c>
      <c r="W6" s="145">
        <f>+'[1]Ex-Africa 2023'!B5+'[1]Ex-Africa 2023'!B104+'[1]Ex-Africa 2023'!B203+'[1]Ex-Africa 2023'!B302</f>
        <v>300000</v>
      </c>
      <c r="X6" s="85">
        <f>+'[1]Ex-Africa 2023'!B402+'[1]Ex-Africa 2023'!B501+'[1]Ex-Africa 2023'!B600+'[1]Ex-Africa 2023'!B699</f>
        <v>470464</v>
      </c>
      <c r="Y6" s="85">
        <f>+'[1]Ex-Africa 2023'!B799+'[1]Ex-Africa 2023'!B898+'[1]Ex-Africa 2023'!B997+'[1]Ex-Africa 2023'!B1096</f>
        <v>0</v>
      </c>
      <c r="Z6" s="146">
        <f>SUM(W6:Y6)</f>
        <v>770464</v>
      </c>
      <c r="AB6" s="145">
        <f>+'[1]Ex-Africa 2024'!B5+'[1]Ex-Africa 2024'!B104+'[1]Ex-Africa 2024'!B203+'[1]Ex-Africa 2024'!B302</f>
        <v>3500</v>
      </c>
      <c r="AC6" s="85">
        <f>+'[1]Ex-Africa 2024'!B402+'[1]Ex-Africa 2024'!B501+'[1]Ex-Africa 2024'!B600+'[1]Ex-Africa 2024'!B699</f>
        <v>236167</v>
      </c>
      <c r="AD6" s="85">
        <f>+'[1]Ex-Africa 2024'!B799+'[1]Ex-Africa 2024'!B898+'[1]Ex-Africa 2024'!B997+'[1]Ex-Africa 2024'!B1096</f>
        <v>0</v>
      </c>
      <c r="AE6" s="146">
        <f>SUM(AB6:AD6)</f>
        <v>239667</v>
      </c>
      <c r="AG6" s="145">
        <f>+'[1]Ex-Africa 2025'!B5+'[1]Ex-Africa 2025'!B104+'[1]Ex-Africa 2025'!B203+'[1]Ex-Africa 2025'!B302</f>
        <v>227461</v>
      </c>
      <c r="AH6" s="85">
        <f>+'[1]Ex-Africa 2025'!B402+'[1]Ex-Africa 2025'!B501+'[1]Ex-Africa 2025'!B600+'[1]Ex-Africa 2025'!B699</f>
        <v>231312</v>
      </c>
      <c r="AI6" s="85">
        <f>+'[1]Ex-Africa 2025'!B799+'[1]Ex-Africa 2025'!B898+'[1]Ex-Africa 2025'!B997+'[1]Ex-Africa 2025'!B1096</f>
        <v>0</v>
      </c>
      <c r="AJ6" s="146">
        <f>SUM(AG6:AI6)</f>
        <v>458773</v>
      </c>
    </row>
    <row r="7" spans="1:36" x14ac:dyDescent="0.25">
      <c r="A7" t="s">
        <v>109</v>
      </c>
      <c r="C7" s="145">
        <v>250</v>
      </c>
      <c r="D7" s="85">
        <v>5</v>
      </c>
      <c r="E7" s="85">
        <v>0</v>
      </c>
      <c r="F7" s="146">
        <v>255</v>
      </c>
      <c r="H7" s="145">
        <v>0</v>
      </c>
      <c r="I7" s="85">
        <v>0</v>
      </c>
      <c r="J7" s="85">
        <v>0</v>
      </c>
      <c r="K7" s="146">
        <v>0</v>
      </c>
      <c r="M7" s="145">
        <f>+'[1]Ex Africa 2021'!B8+'[1]Ex Africa 2021'!B107+'[1]Ex Africa 2021'!B206+'[1]Ex Africa 2021'!B305</f>
        <v>9200</v>
      </c>
      <c r="N7" s="85">
        <f>+'[1]Ex Africa 2021'!B405+'[1]Ex Africa 2021'!B504+'[1]Ex Africa 2021'!B603+'[1]Ex Africa 2021'!B702</f>
        <v>0</v>
      </c>
      <c r="O7" s="85">
        <f>+'[1]Ex Africa 2021'!B802+'[1]Ex Africa 2021'!B901+'[1]Ex Africa 2021'!B1000+'[1]Ex Africa 2021'!B1099</f>
        <v>0</v>
      </c>
      <c r="P7" s="146">
        <f t="shared" ref="P7:P49" si="0">SUM(M7:O7)</f>
        <v>9200</v>
      </c>
      <c r="R7" s="145">
        <f>+'[1]Ex Africa 2022'!B8+'[1]Ex Africa 2022'!B107+'[1]Ex Africa 2022'!B206+'[1]Ex Africa 2022'!B305</f>
        <v>0</v>
      </c>
      <c r="S7" s="85">
        <f>+'[1]Ex Africa 2022'!B405+'[1]Ex Africa 2022'!B504+'[1]Ex Africa 2022'!B603+'[1]Ex Africa 2022'!B702</f>
        <v>0</v>
      </c>
      <c r="T7" s="85">
        <f>+'[1]Ex Africa 2022'!B802+'[1]Ex Africa 2022'!B901+'[1]Ex Africa 2022'!B1000+'[1]Ex Africa 2022'!B1099</f>
        <v>0</v>
      </c>
      <c r="U7" s="146">
        <f t="shared" ref="U7:U49" si="1">SUM(R7:T7)</f>
        <v>0</v>
      </c>
      <c r="W7" s="145">
        <f>+'[1]Ex-Africa 2023'!B8+'[1]Ex-Africa 2023'!B107+'[1]Ex-Africa 2023'!B206+'[1]Ex-Africa 2023'!B305</f>
        <v>3460</v>
      </c>
      <c r="X7" s="85">
        <f>+'[1]Ex-Africa 2023'!B405+'[1]Ex-Africa 2023'!B504+'[1]Ex-Africa 2023'!B603+'[1]Ex-Africa 2023'!B702</f>
        <v>0</v>
      </c>
      <c r="Y7" s="85">
        <f>+'[1]Ex-Africa 2023'!B802+'[1]Ex-Africa 2023'!B901+'[1]Ex-Africa 2023'!B1000+'[1]Ex-Africa 2023'!B1099</f>
        <v>0</v>
      </c>
      <c r="Z7" s="146">
        <f t="shared" ref="Z7:Z49" si="2">SUM(W7:Y7)</f>
        <v>3460</v>
      </c>
      <c r="AB7" s="145">
        <f>+'[1]Ex-Africa 2024'!B8+'[1]Ex-Africa 2024'!B107+'[1]Ex-Africa 2024'!B206+'[1]Ex-Africa 2024'!B305</f>
        <v>12506</v>
      </c>
      <c r="AC7" s="85">
        <f>+'[1]Ex-Africa 2024'!B405+'[1]Ex-Africa 2024'!B504+'[1]Ex-Africa 2024'!B603+'[1]Ex-Africa 2024'!B702</f>
        <v>0</v>
      </c>
      <c r="AD7" s="85">
        <f>+'[1]Ex-Africa 2024'!B802+'[1]Ex-Africa 2024'!B901+'[1]Ex-Africa 2024'!B1000+'[1]Ex-Africa 2024'!B1099</f>
        <v>0</v>
      </c>
      <c r="AE7" s="146">
        <f t="shared" ref="AE7:AE48" si="3">SUM(AB7:AD7)</f>
        <v>12506</v>
      </c>
      <c r="AG7" s="145">
        <f>+'[1]Ex-Africa 2025'!B8+'[1]Ex-Africa 2025'!B107+'[1]Ex-Africa 2025'!B206+'[1]Ex-Africa 2025'!B305</f>
        <v>0</v>
      </c>
      <c r="AH7" s="85">
        <f>+'[1]Ex-Africa 2025'!B405+'[1]Ex-Africa 2025'!B504+'[1]Ex-Africa 2025'!B603+'[1]Ex-Africa 2025'!B702</f>
        <v>0</v>
      </c>
      <c r="AI7" s="85">
        <f>+'[1]Ex-Africa 2025'!B802+'[1]Ex-Africa 2025'!B901+'[1]Ex-Africa 2025'!B1000+'[1]Ex-Africa 2025'!B1099</f>
        <v>0</v>
      </c>
      <c r="AJ7" s="146">
        <f t="shared" ref="AJ7:AJ48" si="4">SUM(AG7:AI7)</f>
        <v>0</v>
      </c>
    </row>
    <row r="8" spans="1:36" x14ac:dyDescent="0.25">
      <c r="A8" t="s">
        <v>112</v>
      </c>
      <c r="C8" s="145">
        <v>735550</v>
      </c>
      <c r="D8" s="85">
        <v>0</v>
      </c>
      <c r="E8" s="85">
        <v>0</v>
      </c>
      <c r="F8" s="146">
        <v>735550</v>
      </c>
      <c r="H8" s="145">
        <v>1310700</v>
      </c>
      <c r="I8" s="85">
        <v>0</v>
      </c>
      <c r="J8" s="85">
        <v>0</v>
      </c>
      <c r="K8" s="146">
        <v>1310700</v>
      </c>
      <c r="M8" s="145">
        <f>+'[1]Ex Africa 2021'!B11+'[1]Ex Africa 2021'!B110+'[1]Ex Africa 2021'!B209+'[1]Ex Africa 2021'!B308</f>
        <v>961155</v>
      </c>
      <c r="N8" s="85">
        <f>+'[1]Ex Africa 2021'!B408+'[1]Ex Africa 2021'!B507+'[1]Ex Africa 2021'!B606+'[1]Ex Africa 2021'!B705</f>
        <v>0</v>
      </c>
      <c r="O8" s="85">
        <f>+'[1]Ex Africa 2021'!B805+'[1]Ex Africa 2021'!B904+'[1]Ex Africa 2021'!B1003+'[1]Ex Africa 2021'!B1102</f>
        <v>0</v>
      </c>
      <c r="P8" s="146">
        <f t="shared" si="0"/>
        <v>961155</v>
      </c>
      <c r="R8" s="145">
        <f>+'[1]Ex Africa 2022'!B11+'[1]Ex Africa 2022'!B110+'[1]Ex Africa 2022'!B209+'[1]Ex Africa 2022'!B308</f>
        <v>2147911</v>
      </c>
      <c r="S8" s="85">
        <f>+'[1]Ex Africa 2022'!B408+'[1]Ex Africa 2022'!B507+'[1]Ex Africa 2022'!B606+'[1]Ex Africa 2022'!B705</f>
        <v>0</v>
      </c>
      <c r="T8" s="85">
        <f>+'[1]Ex Africa 2022'!B805+'[1]Ex Africa 2022'!B904+'[1]Ex Africa 2022'!B1003+'[1]Ex Africa 2022'!B1102</f>
        <v>0</v>
      </c>
      <c r="U8" s="146">
        <f t="shared" si="1"/>
        <v>2147911</v>
      </c>
      <c r="W8" s="145">
        <f>+'[1]Ex-Africa 2023'!B11+'[1]Ex-Africa 2023'!B110+'[1]Ex-Africa 2023'!B209+'[1]Ex-Africa 2023'!B308</f>
        <v>11000</v>
      </c>
      <c r="X8" s="85">
        <f>+'[1]Ex-Africa 2023'!B408+'[1]Ex-Africa 2023'!B507+'[1]Ex-Africa 2023'!B606+'[1]Ex-Africa 2023'!B705</f>
        <v>0</v>
      </c>
      <c r="Y8" s="85">
        <f>+'[1]Ex-Africa 2023'!B805+'[1]Ex-Africa 2023'!B904+'[1]Ex-Africa 2023'!B1003+'[1]Ex-Africa 2023'!B1102</f>
        <v>0</v>
      </c>
      <c r="Z8" s="146">
        <f t="shared" si="2"/>
        <v>11000</v>
      </c>
      <c r="AB8" s="145">
        <f>+'[1]Ex-Africa 2024'!B11+'[1]Ex-Africa 2024'!B110+'[1]Ex-Africa 2024'!B209+'[1]Ex-Africa 2024'!B308</f>
        <v>192529</v>
      </c>
      <c r="AC8" s="85">
        <f>+'[1]Ex-Africa 2024'!B408+'[1]Ex-Africa 2024'!B507+'[1]Ex-Africa 2024'!B606+'[1]Ex-Africa 2024'!B705</f>
        <v>0</v>
      </c>
      <c r="AD8" s="85">
        <f>+'[1]Ex-Africa 2024'!B805+'[1]Ex-Africa 2024'!B904+'[1]Ex-Africa 2024'!B1003+'[1]Ex-Africa 2024'!B1102</f>
        <v>0</v>
      </c>
      <c r="AE8" s="146">
        <f t="shared" si="3"/>
        <v>192529</v>
      </c>
      <c r="AG8" s="145">
        <f>+'[1]Ex-Africa 2025'!B11+'[1]Ex-Africa 2025'!B110+'[1]Ex-Africa 2025'!B209+'[1]Ex-Africa 2025'!B308</f>
        <v>572638</v>
      </c>
      <c r="AH8" s="85">
        <f>+'[1]Ex-Africa 2025'!B408+'[1]Ex-Africa 2025'!B507+'[1]Ex-Africa 2025'!B606+'[1]Ex-Africa 2025'!B705</f>
        <v>0</v>
      </c>
      <c r="AI8" s="85">
        <f>+'[1]Ex-Africa 2025'!B805+'[1]Ex-Africa 2025'!B904+'[1]Ex-Africa 2025'!B1003+'[1]Ex-Africa 2025'!B1102</f>
        <v>0</v>
      </c>
      <c r="AJ8" s="146">
        <f t="shared" si="4"/>
        <v>572638</v>
      </c>
    </row>
    <row r="9" spans="1:36" x14ac:dyDescent="0.25">
      <c r="A9" t="s">
        <v>113</v>
      </c>
      <c r="C9" s="145">
        <v>1000</v>
      </c>
      <c r="D9" s="85">
        <v>0</v>
      </c>
      <c r="E9" s="85">
        <v>0</v>
      </c>
      <c r="F9" s="146">
        <v>1000</v>
      </c>
      <c r="H9" s="145">
        <v>0</v>
      </c>
      <c r="I9" s="85">
        <v>0</v>
      </c>
      <c r="J9" s="85">
        <v>0</v>
      </c>
      <c r="K9" s="146">
        <v>0</v>
      </c>
      <c r="M9" s="145">
        <f>+'[1]Ex Africa 2021'!B12+'[1]Ex Africa 2021'!B111+'[1]Ex Africa 2021'!B210+'[1]Ex Africa 2021'!B309</f>
        <v>0</v>
      </c>
      <c r="N9" s="85">
        <f>+'[1]Ex Africa 2021'!B409+'[1]Ex Africa 2021'!B508+'[1]Ex Africa 2021'!B607+'[1]Ex Africa 2021'!B706</f>
        <v>0</v>
      </c>
      <c r="O9" s="85">
        <f>+'[1]Ex Africa 2021'!B806+'[1]Ex Africa 2021'!B905+'[1]Ex Africa 2021'!B1004+'[1]Ex Africa 2021'!B1103</f>
        <v>0</v>
      </c>
      <c r="P9" s="146">
        <f t="shared" si="0"/>
        <v>0</v>
      </c>
      <c r="R9" s="145">
        <f>+'[1]Ex Africa 2022'!B12+'[1]Ex Africa 2022'!B111+'[1]Ex Africa 2022'!B210+'[1]Ex Africa 2022'!B309</f>
        <v>0</v>
      </c>
      <c r="S9" s="85">
        <f>+'[1]Ex Africa 2022'!B409+'[1]Ex Africa 2022'!B508+'[1]Ex Africa 2022'!B607+'[1]Ex Africa 2022'!B706</f>
        <v>0</v>
      </c>
      <c r="T9" s="85">
        <f>+'[1]Ex Africa 2022'!B806+'[1]Ex Africa 2022'!B905+'[1]Ex Africa 2022'!B1004+'[1]Ex Africa 2022'!B1103</f>
        <v>0</v>
      </c>
      <c r="U9" s="146">
        <f t="shared" si="1"/>
        <v>0</v>
      </c>
      <c r="W9" s="145">
        <f>+'[1]Ex-Africa 2023'!B12+'[1]Ex-Africa 2023'!B111+'[1]Ex-Africa 2023'!B210+'[1]Ex-Africa 2023'!B309</f>
        <v>0</v>
      </c>
      <c r="X9" s="85">
        <f>+'[1]Ex-Africa 2023'!B409+'[1]Ex-Africa 2023'!B508+'[1]Ex-Africa 2023'!B607+'[1]Ex-Africa 2023'!B706</f>
        <v>0</v>
      </c>
      <c r="Y9" s="85">
        <f>+'[1]Ex-Africa 2023'!B806+'[1]Ex-Africa 2023'!B905+'[1]Ex-Africa 2023'!B1004+'[1]Ex-Africa 2023'!B1103</f>
        <v>0</v>
      </c>
      <c r="Z9" s="146">
        <f t="shared" si="2"/>
        <v>0</v>
      </c>
      <c r="AB9" s="145">
        <f>+'[1]Ex-Africa 2024'!B12+'[1]Ex-Africa 2024'!B111+'[1]Ex-Africa 2024'!B210+'[1]Ex-Africa 2024'!B309</f>
        <v>0</v>
      </c>
      <c r="AC9" s="85">
        <f>+'[1]Ex-Africa 2024'!B409+'[1]Ex-Africa 2024'!B508+'[1]Ex-Africa 2024'!B607+'[1]Ex-Africa 2024'!B706</f>
        <v>0</v>
      </c>
      <c r="AD9" s="85">
        <f>+'[1]Ex-Africa 2024'!B806+'[1]Ex-Africa 2024'!B905+'[1]Ex-Africa 2024'!B1004+'[1]Ex-Africa 2024'!B1103</f>
        <v>0</v>
      </c>
      <c r="AE9" s="146">
        <f t="shared" si="3"/>
        <v>0</v>
      </c>
      <c r="AG9" s="145">
        <f>+'[1]Ex-Africa 2025'!B12+'[1]Ex-Africa 2025'!B111+'[1]Ex-Africa 2025'!B210+'[1]Ex-Africa 2025'!B309</f>
        <v>0</v>
      </c>
      <c r="AH9" s="85">
        <f>+'[1]Ex-Africa 2025'!B409+'[1]Ex-Africa 2025'!B508+'[1]Ex-Africa 2025'!B607+'[1]Ex-Africa 2025'!B706</f>
        <v>0</v>
      </c>
      <c r="AI9" s="85">
        <f>+'[1]Ex-Africa 2025'!B806+'[1]Ex-Africa 2025'!B905+'[1]Ex-Africa 2025'!B1004+'[1]Ex-Africa 2025'!B1103</f>
        <v>0</v>
      </c>
      <c r="AJ9" s="146">
        <f t="shared" si="4"/>
        <v>0</v>
      </c>
    </row>
    <row r="10" spans="1:36" x14ac:dyDescent="0.25">
      <c r="A10" t="s">
        <v>114</v>
      </c>
      <c r="C10" s="145">
        <v>0</v>
      </c>
      <c r="D10" s="85">
        <v>35600</v>
      </c>
      <c r="E10" s="85">
        <v>0</v>
      </c>
      <c r="F10" s="146">
        <v>35600</v>
      </c>
      <c r="H10" s="145">
        <v>0</v>
      </c>
      <c r="I10" s="85">
        <v>133000</v>
      </c>
      <c r="J10" s="85">
        <v>0</v>
      </c>
      <c r="K10" s="146">
        <v>133000</v>
      </c>
      <c r="M10" s="145">
        <f>+'[1]Ex Africa 2021'!B13+'[1]Ex Africa 2021'!B112+'[1]Ex Africa 2021'!B211+'[1]Ex Africa 2021'!B310</f>
        <v>0</v>
      </c>
      <c r="N10" s="85">
        <f>+'[1]Ex Africa 2021'!B410+'[1]Ex Africa 2021'!B509+'[1]Ex Africa 2021'!B608+'[1]Ex Africa 2021'!B707</f>
        <v>143550</v>
      </c>
      <c r="O10" s="85">
        <f>+'[1]Ex Africa 2021'!B807+'[1]Ex Africa 2021'!B906+'[1]Ex Africa 2021'!B1005+'[1]Ex Africa 2021'!B1104</f>
        <v>0</v>
      </c>
      <c r="P10" s="146">
        <f t="shared" si="0"/>
        <v>143550</v>
      </c>
      <c r="R10" s="145">
        <f>+'[1]Ex Africa 2022'!B13+'[1]Ex Africa 2022'!B112+'[1]Ex Africa 2022'!B211+'[1]Ex Africa 2022'!B310</f>
        <v>960</v>
      </c>
      <c r="S10" s="85">
        <f>+'[1]Ex Africa 2022'!B410+'[1]Ex Africa 2022'!B509+'[1]Ex Africa 2022'!B608+'[1]Ex Africa 2022'!B707</f>
        <v>128900</v>
      </c>
      <c r="T10" s="85">
        <f>+'[1]Ex Africa 2022'!B807+'[1]Ex Africa 2022'!B906+'[1]Ex Africa 2022'!B1005+'[1]Ex Africa 2022'!B1104</f>
        <v>0</v>
      </c>
      <c r="U10" s="146">
        <f t="shared" si="1"/>
        <v>129860</v>
      </c>
      <c r="W10" s="145">
        <f>+'[1]Ex-Africa 2023'!B13+'[1]Ex-Africa 2023'!B112+'[1]Ex-Africa 2023'!B211+'[1]Ex-Africa 2023'!B310</f>
        <v>0</v>
      </c>
      <c r="X10" s="85">
        <f>+'[1]Ex-Africa 2023'!B410+'[1]Ex-Africa 2023'!B509+'[1]Ex-Africa 2023'!B608+'[1]Ex-Africa 2023'!B707</f>
        <v>44700</v>
      </c>
      <c r="Y10" s="85">
        <f>+'[1]Ex-Africa 2023'!B807+'[1]Ex-Africa 2023'!B906+'[1]Ex-Africa 2023'!B1005+'[1]Ex-Africa 2023'!B1104</f>
        <v>0</v>
      </c>
      <c r="Z10" s="146">
        <f t="shared" si="2"/>
        <v>44700</v>
      </c>
      <c r="AB10" s="145">
        <f>+'[1]Ex-Africa 2024'!B13+'[1]Ex-Africa 2024'!B112+'[1]Ex-Africa 2024'!B211+'[1]Ex-Africa 2024'!B310</f>
        <v>0</v>
      </c>
      <c r="AC10" s="85">
        <f>+'[1]Ex-Africa 2024'!B410+'[1]Ex-Africa 2024'!B509+'[1]Ex-Africa 2024'!B608+'[1]Ex-Africa 2024'!B707</f>
        <v>119250</v>
      </c>
      <c r="AD10" s="85">
        <f>+'[1]Ex-Africa 2024'!B807+'[1]Ex-Africa 2024'!B906+'[1]Ex-Africa 2024'!B1005+'[1]Ex-Africa 2024'!B1104</f>
        <v>0</v>
      </c>
      <c r="AE10" s="146">
        <f t="shared" si="3"/>
        <v>119250</v>
      </c>
      <c r="AG10" s="145">
        <f>+'[1]Ex-Africa 2025'!B13+'[1]Ex-Africa 2025'!B112+'[1]Ex-Africa 2025'!B211+'[1]Ex-Africa 2025'!B310</f>
        <v>0</v>
      </c>
      <c r="AH10" s="85">
        <f>+'[1]Ex-Africa 2025'!B410+'[1]Ex-Africa 2025'!B509+'[1]Ex-Africa 2025'!B608+'[1]Ex-Africa 2025'!B707</f>
        <v>55000</v>
      </c>
      <c r="AI10" s="85">
        <f>+'[1]Ex-Africa 2025'!B807+'[1]Ex-Africa 2025'!B906+'[1]Ex-Africa 2025'!B1005+'[1]Ex-Africa 2025'!B1104</f>
        <v>0</v>
      </c>
      <c r="AJ10" s="146">
        <f t="shared" si="4"/>
        <v>55000</v>
      </c>
    </row>
    <row r="11" spans="1:36" x14ac:dyDescent="0.25">
      <c r="A11" t="s">
        <v>115</v>
      </c>
      <c r="C11" s="145">
        <v>0</v>
      </c>
      <c r="D11" s="85">
        <v>0</v>
      </c>
      <c r="E11" s="85">
        <v>0</v>
      </c>
      <c r="F11" s="146">
        <v>0</v>
      </c>
      <c r="H11" s="145">
        <v>8000</v>
      </c>
      <c r="I11" s="85">
        <v>0</v>
      </c>
      <c r="J11" s="85">
        <v>0</v>
      </c>
      <c r="K11" s="146">
        <v>8000</v>
      </c>
      <c r="M11" s="145">
        <f>+'[1]Ex Africa 2021'!B14+'[1]Ex Africa 2021'!B113+'[1]Ex Africa 2021'!B212+'[1]Ex Africa 2021'!B311</f>
        <v>0</v>
      </c>
      <c r="N11" s="85">
        <f>+'[1]Ex Africa 2021'!B411+'[1]Ex Africa 2021'!B510+'[1]Ex Africa 2021'!B609+'[1]Ex Africa 2021'!B708</f>
        <v>0</v>
      </c>
      <c r="O11" s="85">
        <f>+'[1]Ex Africa 2021'!B808+'[1]Ex Africa 2021'!B907+'[1]Ex Africa 2021'!B1006+'[1]Ex Africa 2021'!B1105</f>
        <v>0</v>
      </c>
      <c r="P11" s="146">
        <f t="shared" si="0"/>
        <v>0</v>
      </c>
      <c r="R11" s="145">
        <f>+'[1]Ex Africa 2022'!B14+'[1]Ex Africa 2022'!B113+'[1]Ex Africa 2022'!B212+'[1]Ex Africa 2022'!B311</f>
        <v>0</v>
      </c>
      <c r="S11" s="85">
        <f>+'[1]Ex Africa 2022'!B411+'[1]Ex Africa 2022'!B510+'[1]Ex Africa 2022'!B609+'[1]Ex Africa 2022'!B708</f>
        <v>0</v>
      </c>
      <c r="T11" s="85">
        <f>+'[1]Ex Africa 2022'!B808+'[1]Ex Africa 2022'!B907+'[1]Ex Africa 2022'!B1006+'[1]Ex Africa 2022'!B1105</f>
        <v>0</v>
      </c>
      <c r="U11" s="146">
        <f t="shared" si="1"/>
        <v>0</v>
      </c>
      <c r="W11" s="145">
        <f>+'[1]Ex-Africa 2023'!B14+'[1]Ex-Africa 2023'!B113+'[1]Ex-Africa 2023'!B212+'[1]Ex-Africa 2023'!B311</f>
        <v>0</v>
      </c>
      <c r="X11" s="85">
        <f>+'[1]Ex-Africa 2023'!B411+'[1]Ex-Africa 2023'!B510+'[1]Ex-Africa 2023'!B609+'[1]Ex-Africa 2023'!B708</f>
        <v>0</v>
      </c>
      <c r="Y11" s="85">
        <f>+'[1]Ex-Africa 2023'!B808+'[1]Ex-Africa 2023'!B907+'[1]Ex-Africa 2023'!B1006+'[1]Ex-Africa 2023'!B1105</f>
        <v>0</v>
      </c>
      <c r="Z11" s="146">
        <f t="shared" si="2"/>
        <v>0</v>
      </c>
      <c r="AB11" s="145">
        <f>+'[1]Ex-Africa 2024'!B14+'[1]Ex-Africa 2024'!B113+'[1]Ex-Africa 2024'!B212+'[1]Ex-Africa 2024'!B311</f>
        <v>0</v>
      </c>
      <c r="AC11" s="85">
        <f>+'[1]Ex-Africa 2024'!B411+'[1]Ex-Africa 2024'!B510+'[1]Ex-Africa 2024'!B609+'[1]Ex-Africa 2024'!B708</f>
        <v>0</v>
      </c>
      <c r="AD11" s="85">
        <f>+'[1]Ex-Africa 2024'!B808+'[1]Ex-Africa 2024'!B907+'[1]Ex-Africa 2024'!B1006+'[1]Ex-Africa 2024'!B1105</f>
        <v>0</v>
      </c>
      <c r="AE11" s="146">
        <f t="shared" si="3"/>
        <v>0</v>
      </c>
      <c r="AG11" s="145">
        <f>+'[1]Ex-Africa 2025'!B14+'[1]Ex-Africa 2025'!B113+'[1]Ex-Africa 2025'!B212+'[1]Ex-Africa 2025'!B311</f>
        <v>0</v>
      </c>
      <c r="AH11" s="85">
        <f>+'[1]Ex-Africa 2025'!B411+'[1]Ex-Africa 2025'!B510+'[1]Ex-Africa 2025'!B609+'[1]Ex-Africa 2025'!B708</f>
        <v>0</v>
      </c>
      <c r="AI11" s="85">
        <f>+'[1]Ex-Africa 2025'!B808+'[1]Ex-Africa 2025'!B907+'[1]Ex-Africa 2025'!B1006+'[1]Ex-Africa 2025'!B1105</f>
        <v>0</v>
      </c>
      <c r="AJ11" s="146">
        <f t="shared" si="4"/>
        <v>0</v>
      </c>
    </row>
    <row r="12" spans="1:36" x14ac:dyDescent="0.25">
      <c r="A12" t="s">
        <v>116</v>
      </c>
      <c r="C12" s="145">
        <v>45936</v>
      </c>
      <c r="D12" s="85">
        <v>0</v>
      </c>
      <c r="E12" s="85">
        <v>0</v>
      </c>
      <c r="F12" s="146">
        <v>45936</v>
      </c>
      <c r="H12" s="145">
        <v>146328</v>
      </c>
      <c r="I12" s="85">
        <v>0</v>
      </c>
      <c r="J12" s="85">
        <v>0</v>
      </c>
      <c r="K12" s="146">
        <v>146328</v>
      </c>
      <c r="M12" s="145">
        <f>+'[1]Ex Africa 2021'!B15+'[1]Ex Africa 2021'!B114+'[1]Ex Africa 2021'!B213+'[1]Ex Africa 2021'!B312</f>
        <v>5000</v>
      </c>
      <c r="N12" s="85">
        <f>+'[1]Ex Africa 2021'!B412+'[1]Ex Africa 2021'!B511+'[1]Ex Africa 2021'!B610+'[1]Ex Africa 2021'!B709</f>
        <v>0</v>
      </c>
      <c r="O12" s="85">
        <f>+'[1]Ex Africa 2021'!B809+'[1]Ex Africa 2021'!B908+'[1]Ex Africa 2021'!B1007+'[1]Ex Africa 2021'!B1106</f>
        <v>0</v>
      </c>
      <c r="P12" s="146">
        <f t="shared" si="0"/>
        <v>5000</v>
      </c>
      <c r="R12" s="145">
        <f>+'[1]Ex Africa 2022'!B15+'[1]Ex Africa 2022'!B114+'[1]Ex Africa 2022'!B213+'[1]Ex Africa 2022'!B312</f>
        <v>123991</v>
      </c>
      <c r="S12" s="85">
        <f>+'[1]Ex Africa 2022'!B412+'[1]Ex Africa 2022'!B511+'[1]Ex Africa 2022'!B610+'[1]Ex Africa 2022'!B709</f>
        <v>0</v>
      </c>
      <c r="T12" s="85">
        <f>+'[1]Ex Africa 2022'!B809+'[1]Ex Africa 2022'!B908+'[1]Ex Africa 2022'!B1007+'[1]Ex Africa 2022'!B1106</f>
        <v>0</v>
      </c>
      <c r="U12" s="146">
        <f t="shared" si="1"/>
        <v>123991</v>
      </c>
      <c r="W12" s="145">
        <f>+'[1]Ex-Africa 2023'!B15+'[1]Ex-Africa 2023'!B114+'[1]Ex-Africa 2023'!B213+'[1]Ex-Africa 2023'!B312</f>
        <v>0</v>
      </c>
      <c r="X12" s="85">
        <f>+'[1]Ex-Africa 2023'!B412+'[1]Ex-Africa 2023'!B511+'[1]Ex-Africa 2023'!B610+'[1]Ex-Africa 2023'!B709</f>
        <v>0</v>
      </c>
      <c r="Y12" s="85">
        <f>+'[1]Ex-Africa 2023'!B809+'[1]Ex-Africa 2023'!B908+'[1]Ex-Africa 2023'!B1007+'[1]Ex-Africa 2023'!B1106</f>
        <v>0</v>
      </c>
      <c r="Z12" s="146">
        <f t="shared" si="2"/>
        <v>0</v>
      </c>
      <c r="AB12" s="145">
        <f>+'[1]Ex-Africa 2024'!B15+'[1]Ex-Africa 2024'!B114+'[1]Ex-Africa 2024'!B213+'[1]Ex-Africa 2024'!B312</f>
        <v>0</v>
      </c>
      <c r="AC12" s="85">
        <f>+'[1]Ex-Africa 2024'!B412+'[1]Ex-Africa 2024'!B511+'[1]Ex-Africa 2024'!B610+'[1]Ex-Africa 2024'!B709</f>
        <v>0</v>
      </c>
      <c r="AD12" s="85">
        <f>+'[1]Ex-Africa 2024'!B809+'[1]Ex-Africa 2024'!B908+'[1]Ex-Africa 2024'!B1007+'[1]Ex-Africa 2024'!B1106</f>
        <v>0</v>
      </c>
      <c r="AE12" s="146">
        <f t="shared" si="3"/>
        <v>0</v>
      </c>
      <c r="AG12" s="145">
        <f>+'[1]Ex-Africa 2025'!B15+'[1]Ex-Africa 2025'!B114+'[1]Ex-Africa 2025'!B213+'[1]Ex-Africa 2025'!B312</f>
        <v>10000</v>
      </c>
      <c r="AH12" s="85">
        <f>+'[1]Ex-Africa 2025'!B412+'[1]Ex-Africa 2025'!B511+'[1]Ex-Africa 2025'!B610+'[1]Ex-Africa 2025'!B709</f>
        <v>0</v>
      </c>
      <c r="AI12" s="85">
        <f>+'[1]Ex-Africa 2025'!B809+'[1]Ex-Africa 2025'!B908+'[1]Ex-Africa 2025'!B1007+'[1]Ex-Africa 2025'!B1106</f>
        <v>0</v>
      </c>
      <c r="AJ12" s="146">
        <f t="shared" si="4"/>
        <v>10000</v>
      </c>
    </row>
    <row r="13" spans="1:36" x14ac:dyDescent="0.25">
      <c r="A13" t="s">
        <v>201</v>
      </c>
      <c r="C13" s="145">
        <v>103700</v>
      </c>
      <c r="D13" s="85">
        <v>8000</v>
      </c>
      <c r="E13" s="85">
        <v>0</v>
      </c>
      <c r="F13" s="146">
        <v>111700</v>
      </c>
      <c r="H13" s="145">
        <v>100200</v>
      </c>
      <c r="I13" s="85">
        <v>8000</v>
      </c>
      <c r="J13" s="85">
        <v>0</v>
      </c>
      <c r="K13" s="146">
        <v>108200</v>
      </c>
      <c r="M13" s="145">
        <f>+'[1]Ex Africa 2021'!B16+'[1]Ex Africa 2021'!B115+'[1]Ex Africa 2021'!B214+'[1]Ex Africa 2021'!B313</f>
        <v>20000</v>
      </c>
      <c r="N13" s="85">
        <f>+'[1]Ex Africa 2021'!B413+'[1]Ex Africa 2021'!B512+'[1]Ex Africa 2021'!B611+'[1]Ex Africa 2021'!B710</f>
        <v>0</v>
      </c>
      <c r="O13" s="85">
        <f>+'[1]Ex Africa 2021'!B810+'[1]Ex Africa 2021'!B909+'[1]Ex Africa 2021'!B1008+'[1]Ex Africa 2021'!B1107</f>
        <v>0</v>
      </c>
      <c r="P13" s="146">
        <f t="shared" si="0"/>
        <v>20000</v>
      </c>
      <c r="R13" s="145">
        <f>+'[1]Ex Africa 2022'!B16+'[1]Ex Africa 2022'!B115+'[1]Ex Africa 2022'!B214+'[1]Ex Africa 2022'!B313</f>
        <v>106500</v>
      </c>
      <c r="S13" s="85">
        <f>+'[1]Ex Africa 2022'!B413+'[1]Ex Africa 2022'!B512+'[1]Ex Africa 2022'!B611+'[1]Ex Africa 2022'!B710</f>
        <v>9000</v>
      </c>
      <c r="T13" s="85">
        <f>+'[1]Ex Africa 2022'!B810+'[1]Ex Africa 2022'!B909+'[1]Ex Africa 2022'!B1008+'[1]Ex Africa 2022'!B1107</f>
        <v>0</v>
      </c>
      <c r="U13" s="146">
        <f t="shared" si="1"/>
        <v>115500</v>
      </c>
      <c r="W13" s="145">
        <f>+'[1]Ex-Africa 2023'!B16+'[1]Ex-Africa 2023'!B115+'[1]Ex-Africa 2023'!B214+'[1]Ex-Africa 2023'!B313</f>
        <v>20000</v>
      </c>
      <c r="X13" s="85">
        <f>+'[1]Ex-Africa 2023'!B413+'[1]Ex-Africa 2023'!B512+'[1]Ex-Africa 2023'!B611+'[1]Ex-Africa 2023'!B710</f>
        <v>10000</v>
      </c>
      <c r="Y13" s="85">
        <f>+'[1]Ex-Africa 2023'!B810+'[1]Ex-Africa 2023'!B909+'[1]Ex-Africa 2023'!B1008+'[1]Ex-Africa 2023'!B1107</f>
        <v>0</v>
      </c>
      <c r="Z13" s="146">
        <f t="shared" si="2"/>
        <v>30000</v>
      </c>
      <c r="AB13" s="145">
        <f>+'[1]Ex-Africa 2024'!B16+'[1]Ex-Africa 2024'!B115+'[1]Ex-Africa 2024'!B214+'[1]Ex-Africa 2024'!B313</f>
        <v>106500</v>
      </c>
      <c r="AC13" s="85">
        <f>+'[1]Ex-Africa 2024'!B413+'[1]Ex-Africa 2024'!B512+'[1]Ex-Africa 2024'!B611+'[1]Ex-Africa 2024'!B710</f>
        <v>9000</v>
      </c>
      <c r="AD13" s="85">
        <f>+'[1]Ex-Africa 2024'!B810+'[1]Ex-Africa 2024'!B909+'[1]Ex-Africa 2024'!B1008+'[1]Ex-Africa 2024'!B1107</f>
        <v>0</v>
      </c>
      <c r="AE13" s="146">
        <f t="shared" si="3"/>
        <v>115500</v>
      </c>
      <c r="AG13" s="145">
        <f>+'[1]Ex-Africa 2025'!B16+'[1]Ex-Africa 2025'!B115+'[1]Ex-Africa 2025'!B214+'[1]Ex-Africa 2025'!B313</f>
        <v>0</v>
      </c>
      <c r="AH13" s="85">
        <f>+'[1]Ex-Africa 2025'!B413+'[1]Ex-Africa 2025'!B512+'[1]Ex-Africa 2025'!B611+'[1]Ex-Africa 2025'!B710</f>
        <v>0</v>
      </c>
      <c r="AI13" s="85">
        <f>+'[1]Ex-Africa 2025'!B810+'[1]Ex-Africa 2025'!B909+'[1]Ex-Africa 2025'!B1008+'[1]Ex-Africa 2025'!B1107</f>
        <v>0</v>
      </c>
      <c r="AJ13" s="146">
        <f t="shared" si="4"/>
        <v>0</v>
      </c>
    </row>
    <row r="14" spans="1:36" x14ac:dyDescent="0.25">
      <c r="A14" t="s">
        <v>118</v>
      </c>
      <c r="C14" s="145">
        <v>644050</v>
      </c>
      <c r="D14" s="85">
        <v>0</v>
      </c>
      <c r="E14" s="85">
        <v>0</v>
      </c>
      <c r="F14" s="146">
        <v>644050</v>
      </c>
      <c r="H14" s="145">
        <v>77450</v>
      </c>
      <c r="I14" s="85">
        <v>0</v>
      </c>
      <c r="J14" s="85">
        <v>0</v>
      </c>
      <c r="K14" s="146">
        <v>77450</v>
      </c>
      <c r="M14" s="145">
        <f>+'[1]Ex Africa 2021'!B17+'[1]Ex Africa 2021'!B116+'[1]Ex Africa 2021'!B215+'[1]Ex Africa 2021'!B314</f>
        <v>200550</v>
      </c>
      <c r="N14" s="85">
        <f>+'[1]Ex Africa 2021'!B414+'[1]Ex Africa 2021'!B513+'[1]Ex Africa 2021'!B612+'[1]Ex Africa 2021'!B711</f>
        <v>0</v>
      </c>
      <c r="O14" s="85">
        <f>+'[1]Ex Africa 2021'!B811+'[1]Ex Africa 2021'!B910+'[1]Ex Africa 2021'!B1009+'[1]Ex Africa 2021'!B1108</f>
        <v>0</v>
      </c>
      <c r="P14" s="146">
        <f t="shared" si="0"/>
        <v>200550</v>
      </c>
      <c r="R14" s="145">
        <f>+'[1]Ex Africa 2022'!B17+'[1]Ex Africa 2022'!B116+'[1]Ex Africa 2022'!B215+'[1]Ex Africa 2022'!B314</f>
        <v>36000</v>
      </c>
      <c r="S14" s="85">
        <f>+'[1]Ex Africa 2022'!B414+'[1]Ex Africa 2022'!B513+'[1]Ex Africa 2022'!B612+'[1]Ex Africa 2022'!B711</f>
        <v>0</v>
      </c>
      <c r="T14" s="85">
        <f>+'[1]Ex Africa 2022'!B811+'[1]Ex Africa 2022'!B910+'[1]Ex Africa 2022'!B1009+'[1]Ex Africa 2022'!B1108</f>
        <v>0</v>
      </c>
      <c r="U14" s="146">
        <f t="shared" si="1"/>
        <v>36000</v>
      </c>
      <c r="W14" s="145">
        <f>+'[1]Ex-Africa 2023'!B17+'[1]Ex-Africa 2023'!B116+'[1]Ex-Africa 2023'!B215+'[1]Ex-Africa 2023'!B314</f>
        <v>0</v>
      </c>
      <c r="X14" s="85">
        <f>+'[1]Ex-Africa 2023'!B414+'[1]Ex-Africa 2023'!B513+'[1]Ex-Africa 2023'!B612+'[1]Ex-Africa 2023'!B711</f>
        <v>0</v>
      </c>
      <c r="Y14" s="85">
        <f>+'[1]Ex-Africa 2023'!B811+'[1]Ex-Africa 2023'!B910+'[1]Ex-Africa 2023'!B1009+'[1]Ex-Africa 2023'!B1108</f>
        <v>0</v>
      </c>
      <c r="Z14" s="146">
        <f t="shared" si="2"/>
        <v>0</v>
      </c>
      <c r="AB14" s="145">
        <f>+'[1]Ex-Africa 2024'!B17+'[1]Ex-Africa 2024'!B116+'[1]Ex-Africa 2024'!B215+'[1]Ex-Africa 2024'!B314</f>
        <v>250000</v>
      </c>
      <c r="AC14" s="85">
        <f>+'[1]Ex-Africa 2024'!B414+'[1]Ex-Africa 2024'!B513+'[1]Ex-Africa 2024'!B612+'[1]Ex-Africa 2024'!B711</f>
        <v>0</v>
      </c>
      <c r="AD14" s="85">
        <f>+'[1]Ex-Africa 2024'!B811+'[1]Ex-Africa 2024'!B910+'[1]Ex-Africa 2024'!B1009+'[1]Ex-Africa 2024'!B1108</f>
        <v>0</v>
      </c>
      <c r="AE14" s="146">
        <f t="shared" si="3"/>
        <v>250000</v>
      </c>
      <c r="AG14" s="145">
        <f>+'[1]Ex-Africa 2025'!B17+'[1]Ex-Africa 2025'!B116+'[1]Ex-Africa 2025'!B215+'[1]Ex-Africa 2025'!B314</f>
        <v>150000</v>
      </c>
      <c r="AH14" s="85">
        <f>+'[1]Ex-Africa 2025'!B414+'[1]Ex-Africa 2025'!B513+'[1]Ex-Africa 2025'!B612+'[1]Ex-Africa 2025'!B711</f>
        <v>0</v>
      </c>
      <c r="AI14" s="85">
        <f>+'[1]Ex-Africa 2025'!B811+'[1]Ex-Africa 2025'!B910+'[1]Ex-Africa 2025'!B1009+'[1]Ex-Africa 2025'!B1108</f>
        <v>0</v>
      </c>
      <c r="AJ14" s="146">
        <f t="shared" si="4"/>
        <v>150000</v>
      </c>
    </row>
    <row r="15" spans="1:36" x14ac:dyDescent="0.25">
      <c r="A15" t="s">
        <v>119</v>
      </c>
      <c r="C15" s="145">
        <v>525677</v>
      </c>
      <c r="D15" s="85">
        <v>0</v>
      </c>
      <c r="E15" s="85">
        <v>0</v>
      </c>
      <c r="F15" s="146">
        <v>525677</v>
      </c>
      <c r="H15" s="145">
        <v>250000</v>
      </c>
      <c r="I15" s="85">
        <v>0</v>
      </c>
      <c r="J15" s="85">
        <v>0</v>
      </c>
      <c r="K15" s="146">
        <v>250000</v>
      </c>
      <c r="M15" s="145">
        <f>+'[1]Ex Africa 2021'!B18+'[1]Ex Africa 2021'!B117+'[1]Ex Africa 2021'!B216+'[1]Ex Africa 2021'!B315</f>
        <v>887100</v>
      </c>
      <c r="N15" s="85">
        <f>+'[1]Ex Africa 2021'!B415+'[1]Ex Africa 2021'!B514+'[1]Ex Africa 2021'!B613+'[1]Ex Africa 2021'!B712</f>
        <v>0</v>
      </c>
      <c r="O15" s="85">
        <f>+'[1]Ex Africa 2021'!B812+'[1]Ex Africa 2021'!B911+'[1]Ex Africa 2021'!B1010+'[1]Ex Africa 2021'!B1109</f>
        <v>0</v>
      </c>
      <c r="P15" s="146">
        <f t="shared" si="0"/>
        <v>887100</v>
      </c>
      <c r="R15" s="145">
        <f>+'[1]Ex Africa 2022'!B18+'[1]Ex Africa 2022'!B117+'[1]Ex Africa 2022'!B216+'[1]Ex Africa 2022'!B315</f>
        <v>215900</v>
      </c>
      <c r="S15" s="85">
        <f>+'[1]Ex Africa 2022'!B415+'[1]Ex Africa 2022'!B514+'[1]Ex Africa 2022'!B613+'[1]Ex Africa 2022'!B712</f>
        <v>0</v>
      </c>
      <c r="T15" s="85">
        <f>+'[1]Ex Africa 2022'!B812+'[1]Ex Africa 2022'!B911+'[1]Ex Africa 2022'!B1010+'[1]Ex Africa 2022'!B1109</f>
        <v>0</v>
      </c>
      <c r="U15" s="146">
        <f t="shared" si="1"/>
        <v>215900</v>
      </c>
      <c r="W15" s="145">
        <f>+'[1]Ex-Africa 2023'!B18+'[1]Ex-Africa 2023'!B117+'[1]Ex-Africa 2023'!B216+'[1]Ex-Africa 2023'!B315</f>
        <v>209100</v>
      </c>
      <c r="X15" s="85">
        <f>+'[1]Ex-Africa 2023'!B415+'[1]Ex-Africa 2023'!B514+'[1]Ex-Africa 2023'!B613+'[1]Ex-Africa 2023'!B712</f>
        <v>0</v>
      </c>
      <c r="Y15" s="85">
        <f>+'[1]Ex-Africa 2023'!B812+'[1]Ex-Africa 2023'!B911+'[1]Ex-Africa 2023'!B1010+'[1]Ex-Africa 2023'!B1109</f>
        <v>0</v>
      </c>
      <c r="Z15" s="146">
        <f t="shared" si="2"/>
        <v>209100</v>
      </c>
      <c r="AB15" s="145">
        <f>+'[1]Ex-Africa 2024'!B18+'[1]Ex-Africa 2024'!B117+'[1]Ex-Africa 2024'!B216+'[1]Ex-Africa 2024'!B315</f>
        <v>594150</v>
      </c>
      <c r="AC15" s="85">
        <f>+'[1]Ex-Africa 2024'!B415+'[1]Ex-Africa 2024'!B514+'[1]Ex-Africa 2024'!B613+'[1]Ex-Africa 2024'!B712</f>
        <v>0</v>
      </c>
      <c r="AD15" s="85">
        <f>+'[1]Ex-Africa 2024'!B812+'[1]Ex-Africa 2024'!B911+'[1]Ex-Africa 2024'!B1010+'[1]Ex-Africa 2024'!B1109</f>
        <v>0</v>
      </c>
      <c r="AE15" s="146">
        <f t="shared" si="3"/>
        <v>594150</v>
      </c>
      <c r="AG15" s="145">
        <f>+'[1]Ex-Africa 2025'!B18+'[1]Ex-Africa 2025'!B117+'[1]Ex-Africa 2025'!B216+'[1]Ex-Africa 2025'!B315</f>
        <v>100050</v>
      </c>
      <c r="AH15" s="85">
        <f>+'[1]Ex-Africa 2025'!B415+'[1]Ex-Africa 2025'!B514+'[1]Ex-Africa 2025'!B613+'[1]Ex-Africa 2025'!B712</f>
        <v>0</v>
      </c>
      <c r="AI15" s="85">
        <f>+'[1]Ex-Africa 2025'!B812+'[1]Ex-Africa 2025'!B911+'[1]Ex-Africa 2025'!B1010+'[1]Ex-Africa 2025'!B1109</f>
        <v>0</v>
      </c>
      <c r="AJ15" s="146">
        <f t="shared" si="4"/>
        <v>100050</v>
      </c>
    </row>
    <row r="16" spans="1:36" x14ac:dyDescent="0.25">
      <c r="A16" t="s">
        <v>120</v>
      </c>
      <c r="C16" s="145">
        <v>2000</v>
      </c>
      <c r="D16" s="85">
        <v>0</v>
      </c>
      <c r="E16" s="85">
        <v>0</v>
      </c>
      <c r="F16" s="146">
        <v>2000</v>
      </c>
      <c r="H16" s="145">
        <v>0</v>
      </c>
      <c r="I16" s="85">
        <v>0</v>
      </c>
      <c r="J16" s="85">
        <v>0</v>
      </c>
      <c r="K16" s="146">
        <v>0</v>
      </c>
      <c r="M16" s="145">
        <f>+'[1]Ex Africa 2021'!B19+'[1]Ex Africa 2021'!B118+'[1]Ex Africa 2021'!B217+'[1]Ex Africa 2021'!B316</f>
        <v>0</v>
      </c>
      <c r="N16" s="85">
        <f>+'[1]Ex Africa 2021'!B416+'[1]Ex Africa 2021'!B515+'[1]Ex Africa 2021'!B614+'[1]Ex Africa 2021'!B713</f>
        <v>0</v>
      </c>
      <c r="O16" s="85">
        <f>+'[1]Ex Africa 2021'!B813+'[1]Ex Africa 2021'!B912+'[1]Ex Africa 2021'!B1011+'[1]Ex Africa 2021'!B1110</f>
        <v>0</v>
      </c>
      <c r="P16" s="146">
        <f t="shared" si="0"/>
        <v>0</v>
      </c>
      <c r="R16" s="145">
        <f>+'[1]Ex Africa 2022'!B19+'[1]Ex Africa 2022'!B118+'[1]Ex Africa 2022'!B217+'[1]Ex Africa 2022'!B316</f>
        <v>0</v>
      </c>
      <c r="S16" s="85">
        <f>+'[1]Ex Africa 2022'!B416+'[1]Ex Africa 2022'!B515+'[1]Ex Africa 2022'!B614+'[1]Ex Africa 2022'!B713</f>
        <v>0</v>
      </c>
      <c r="T16" s="85">
        <f>+'[1]Ex Africa 2022'!B813+'[1]Ex Africa 2022'!B912+'[1]Ex Africa 2022'!B1011+'[1]Ex Africa 2022'!B1110</f>
        <v>0</v>
      </c>
      <c r="U16" s="146">
        <f t="shared" si="1"/>
        <v>0</v>
      </c>
      <c r="W16" s="145">
        <f>+'[1]Ex-Africa 2023'!B19+'[1]Ex-Africa 2023'!B118+'[1]Ex-Africa 2023'!B217+'[1]Ex-Africa 2023'!B316</f>
        <v>0</v>
      </c>
      <c r="X16" s="85">
        <f>+'[1]Ex-Africa 2023'!B416+'[1]Ex-Africa 2023'!B515+'[1]Ex-Africa 2023'!B614+'[1]Ex-Africa 2023'!B713</f>
        <v>0</v>
      </c>
      <c r="Y16" s="85">
        <f>+'[1]Ex-Africa 2023'!B813+'[1]Ex-Africa 2023'!B912+'[1]Ex-Africa 2023'!B1011+'[1]Ex-Africa 2023'!B1110</f>
        <v>0</v>
      </c>
      <c r="Z16" s="146">
        <f t="shared" si="2"/>
        <v>0</v>
      </c>
      <c r="AB16" s="145">
        <f>+'[1]Ex-Africa 2024'!B19+'[1]Ex-Africa 2024'!B118+'[1]Ex-Africa 2024'!B217+'[1]Ex-Africa 2024'!B316</f>
        <v>0</v>
      </c>
      <c r="AC16" s="85">
        <f>+'[1]Ex-Africa 2024'!B416+'[1]Ex-Africa 2024'!B515+'[1]Ex-Africa 2024'!B614+'[1]Ex-Africa 2024'!B713</f>
        <v>0</v>
      </c>
      <c r="AD16" s="85">
        <f>+'[1]Ex-Africa 2024'!B813+'[1]Ex-Africa 2024'!B912+'[1]Ex-Africa 2024'!B1011+'[1]Ex-Africa 2024'!B1110</f>
        <v>0</v>
      </c>
      <c r="AE16" s="146">
        <f t="shared" si="3"/>
        <v>0</v>
      </c>
      <c r="AG16" s="145">
        <f>+'[1]Ex-Africa 2025'!B19+'[1]Ex-Africa 2025'!B118+'[1]Ex-Africa 2025'!B217+'[1]Ex-Africa 2025'!B316</f>
        <v>0</v>
      </c>
      <c r="AH16" s="85">
        <f>+'[1]Ex-Africa 2025'!B416+'[1]Ex-Africa 2025'!B515+'[1]Ex-Africa 2025'!B614+'[1]Ex-Africa 2025'!B713</f>
        <v>0</v>
      </c>
      <c r="AI16" s="85">
        <f>+'[1]Ex-Africa 2025'!B813+'[1]Ex-Africa 2025'!B912+'[1]Ex-Africa 2025'!B1011+'[1]Ex-Africa 2025'!B1110</f>
        <v>0</v>
      </c>
      <c r="AJ16" s="146">
        <f t="shared" si="4"/>
        <v>0</v>
      </c>
    </row>
    <row r="17" spans="1:36" x14ac:dyDescent="0.25">
      <c r="A17" t="s">
        <v>121</v>
      </c>
      <c r="C17" s="145">
        <v>550000</v>
      </c>
      <c r="D17" s="85">
        <v>0</v>
      </c>
      <c r="E17" s="85">
        <v>0</v>
      </c>
      <c r="F17" s="146">
        <v>550000</v>
      </c>
      <c r="H17" s="145">
        <v>0</v>
      </c>
      <c r="I17" s="85">
        <v>0</v>
      </c>
      <c r="J17" s="85">
        <v>0</v>
      </c>
      <c r="K17" s="146">
        <v>0</v>
      </c>
      <c r="M17" s="145">
        <f>+'[1]Ex Africa 2021'!B20+'[1]Ex Africa 2021'!B119+'[1]Ex Africa 2021'!B218+'[1]Ex Africa 2021'!B317</f>
        <v>0</v>
      </c>
      <c r="N17" s="85">
        <f>+'[1]Ex Africa 2021'!B417+'[1]Ex Africa 2021'!B516+'[1]Ex Africa 2021'!B615+'[1]Ex Africa 2021'!B714</f>
        <v>0</v>
      </c>
      <c r="O17" s="85">
        <f>+'[1]Ex Africa 2021'!B814+'[1]Ex Africa 2021'!B913+'[1]Ex Africa 2021'!B1012+'[1]Ex Africa 2021'!B1111</f>
        <v>0</v>
      </c>
      <c r="P17" s="146">
        <f t="shared" si="0"/>
        <v>0</v>
      </c>
      <c r="R17" s="145">
        <f>+'[1]Ex Africa 2022'!B20+'[1]Ex Africa 2022'!B119+'[1]Ex Africa 2022'!B218+'[1]Ex Africa 2022'!B317</f>
        <v>0</v>
      </c>
      <c r="S17" s="85">
        <f>+'[1]Ex Africa 2022'!B417+'[1]Ex Africa 2022'!B516+'[1]Ex Africa 2022'!B615+'[1]Ex Africa 2022'!B714</f>
        <v>0</v>
      </c>
      <c r="T17" s="85">
        <f>+'[1]Ex Africa 2022'!B814+'[1]Ex Africa 2022'!B913+'[1]Ex Africa 2022'!B1012+'[1]Ex Africa 2022'!B1111</f>
        <v>0</v>
      </c>
      <c r="U17" s="146">
        <f t="shared" si="1"/>
        <v>0</v>
      </c>
      <c r="W17" s="145">
        <f>+'[1]Ex-Africa 2023'!B20+'[1]Ex-Africa 2023'!B119+'[1]Ex-Africa 2023'!B218+'[1]Ex-Africa 2023'!B317</f>
        <v>0</v>
      </c>
      <c r="X17" s="85">
        <f>+'[1]Ex-Africa 2023'!B417+'[1]Ex-Africa 2023'!B516+'[1]Ex-Africa 2023'!B615+'[1]Ex-Africa 2023'!B714</f>
        <v>160</v>
      </c>
      <c r="Y17" s="85">
        <f>+'[1]Ex-Africa 2023'!B814+'[1]Ex-Africa 2023'!B913+'[1]Ex-Africa 2023'!B1012+'[1]Ex-Africa 2023'!B1111</f>
        <v>0</v>
      </c>
      <c r="Z17" s="146">
        <f t="shared" si="2"/>
        <v>160</v>
      </c>
      <c r="AB17" s="145">
        <f>+'[1]Ex-Africa 2024'!B20+'[1]Ex-Africa 2024'!B119+'[1]Ex-Africa 2024'!B218+'[1]Ex-Africa 2024'!B317</f>
        <v>0</v>
      </c>
      <c r="AC17" s="85">
        <f>+'[1]Ex-Africa 2024'!B417+'[1]Ex-Africa 2024'!B516+'[1]Ex-Africa 2024'!B615+'[1]Ex-Africa 2024'!B714</f>
        <v>0</v>
      </c>
      <c r="AD17" s="85">
        <f>+'[1]Ex-Africa 2024'!B814+'[1]Ex-Africa 2024'!B913+'[1]Ex-Africa 2024'!B1012+'[1]Ex-Africa 2024'!B1111</f>
        <v>0</v>
      </c>
      <c r="AE17" s="146">
        <f t="shared" si="3"/>
        <v>0</v>
      </c>
      <c r="AG17" s="145">
        <f>+'[1]Ex-Africa 2025'!B20+'[1]Ex-Africa 2025'!B119+'[1]Ex-Africa 2025'!B218+'[1]Ex-Africa 2025'!B317</f>
        <v>0</v>
      </c>
      <c r="AH17" s="85">
        <f>+'[1]Ex-Africa 2025'!B417+'[1]Ex-Africa 2025'!B516+'[1]Ex-Africa 2025'!B615+'[1]Ex-Africa 2025'!B714</f>
        <v>0</v>
      </c>
      <c r="AI17" s="85">
        <f>+'[1]Ex-Africa 2025'!B814+'[1]Ex-Africa 2025'!B913+'[1]Ex-Africa 2025'!B1012+'[1]Ex-Africa 2025'!B1111</f>
        <v>0</v>
      </c>
      <c r="AJ17" s="146">
        <f t="shared" si="4"/>
        <v>0</v>
      </c>
    </row>
    <row r="18" spans="1:36" x14ac:dyDescent="0.25">
      <c r="A18" t="s">
        <v>122</v>
      </c>
      <c r="C18" s="145">
        <v>107216</v>
      </c>
      <c r="D18" s="85">
        <v>0</v>
      </c>
      <c r="E18" s="85">
        <v>0</v>
      </c>
      <c r="F18" s="146">
        <v>107216</v>
      </c>
      <c r="H18" s="145">
        <v>348432</v>
      </c>
      <c r="I18" s="85">
        <v>0</v>
      </c>
      <c r="J18" s="85">
        <v>0</v>
      </c>
      <c r="K18" s="146">
        <v>348432</v>
      </c>
      <c r="M18" s="145">
        <f>+'[1]Ex Africa 2021'!B21+'[1]Ex Africa 2021'!B120+'[1]Ex Africa 2021'!B219+'[1]Ex Africa 2021'!B318</f>
        <v>28250</v>
      </c>
      <c r="N18" s="85">
        <f>+'[1]Ex Africa 2021'!B418+'[1]Ex Africa 2021'!B517+'[1]Ex Africa 2021'!B616+'[1]Ex Africa 2021'!B715</f>
        <v>0</v>
      </c>
      <c r="O18" s="85">
        <f>+'[1]Ex Africa 2021'!B815+'[1]Ex Africa 2021'!B914+'[1]Ex Africa 2021'!B1013+'[1]Ex Africa 2021'!B1112</f>
        <v>0</v>
      </c>
      <c r="P18" s="146">
        <f t="shared" si="0"/>
        <v>28250</v>
      </c>
      <c r="R18" s="145">
        <f>+'[1]Ex Africa 2022'!B21+'[1]Ex Africa 2022'!B120+'[1]Ex Africa 2022'!B219+'[1]Ex Africa 2022'!B318</f>
        <v>29400</v>
      </c>
      <c r="S18" s="85">
        <f>+'[1]Ex Africa 2022'!B418+'[1]Ex Africa 2022'!B517+'[1]Ex Africa 2022'!B616+'[1]Ex Africa 2022'!B715</f>
        <v>0</v>
      </c>
      <c r="T18" s="85">
        <f>+'[1]Ex Africa 2022'!B815+'[1]Ex Africa 2022'!B914+'[1]Ex Africa 2022'!B1013+'[1]Ex Africa 2022'!B1112</f>
        <v>0</v>
      </c>
      <c r="U18" s="146">
        <f t="shared" si="1"/>
        <v>29400</v>
      </c>
      <c r="W18" s="145">
        <f>+'[1]Ex-Africa 2023'!B21+'[1]Ex-Africa 2023'!B120+'[1]Ex-Africa 2023'!B219+'[1]Ex-Africa 2023'!B318</f>
        <v>13200</v>
      </c>
      <c r="X18" s="85">
        <f>+'[1]Ex-Africa 2023'!B418+'[1]Ex-Africa 2023'!B517+'[1]Ex-Africa 2023'!B616+'[1]Ex-Africa 2023'!B715</f>
        <v>0</v>
      </c>
      <c r="Y18" s="85">
        <f>+'[1]Ex-Africa 2023'!B815+'[1]Ex-Africa 2023'!B914+'[1]Ex-Africa 2023'!B1013+'[1]Ex-Africa 2023'!B1112</f>
        <v>0</v>
      </c>
      <c r="Z18" s="146">
        <f t="shared" si="2"/>
        <v>13200</v>
      </c>
      <c r="AB18" s="145">
        <f>+'[1]Ex-Africa 2024'!B21+'[1]Ex-Africa 2024'!B120+'[1]Ex-Africa 2024'!B219+'[1]Ex-Africa 2024'!B318</f>
        <v>55346</v>
      </c>
      <c r="AC18" s="85">
        <f>+'[1]Ex-Africa 2024'!B418+'[1]Ex-Africa 2024'!B517+'[1]Ex-Africa 2024'!B616+'[1]Ex-Africa 2024'!B715</f>
        <v>0</v>
      </c>
      <c r="AD18" s="85">
        <f>+'[1]Ex-Africa 2024'!B815+'[1]Ex-Africa 2024'!B914+'[1]Ex-Africa 2024'!B1013+'[1]Ex-Africa 2024'!B1112</f>
        <v>0</v>
      </c>
      <c r="AE18" s="146">
        <f t="shared" si="3"/>
        <v>55346</v>
      </c>
      <c r="AG18" s="145">
        <f>+'[1]Ex-Africa 2025'!B21+'[1]Ex-Africa 2025'!B120+'[1]Ex-Africa 2025'!B219+'[1]Ex-Africa 2025'!B318</f>
        <v>18200</v>
      </c>
      <c r="AH18" s="85">
        <f>+'[1]Ex-Africa 2025'!B418+'[1]Ex-Africa 2025'!B517+'[1]Ex-Africa 2025'!B616+'[1]Ex-Africa 2025'!B715</f>
        <v>0</v>
      </c>
      <c r="AI18" s="85">
        <f>+'[1]Ex-Africa 2025'!B815+'[1]Ex-Africa 2025'!B914+'[1]Ex-Africa 2025'!B1013+'[1]Ex-Africa 2025'!B1112</f>
        <v>0</v>
      </c>
      <c r="AJ18" s="146">
        <f t="shared" si="4"/>
        <v>18200</v>
      </c>
    </row>
    <row r="19" spans="1:36" x14ac:dyDescent="0.25">
      <c r="A19" t="s">
        <v>123</v>
      </c>
      <c r="C19" s="145">
        <v>79950</v>
      </c>
      <c r="D19" s="85">
        <v>0</v>
      </c>
      <c r="E19" s="85">
        <v>0</v>
      </c>
      <c r="F19" s="146">
        <v>79950</v>
      </c>
      <c r="H19" s="145">
        <v>31000</v>
      </c>
      <c r="I19" s="85">
        <v>0</v>
      </c>
      <c r="J19" s="85">
        <v>0</v>
      </c>
      <c r="K19" s="146">
        <v>31000</v>
      </c>
      <c r="M19" s="145">
        <f>+'[1]Ex Africa 2021'!B22+'[1]Ex Africa 2021'!B121+'[1]Ex Africa 2021'!B220+'[1]Ex Africa 2021'!B319</f>
        <v>0</v>
      </c>
      <c r="N19" s="85">
        <f>+'[1]Ex Africa 2021'!B419+'[1]Ex Africa 2021'!B518+'[1]Ex Africa 2021'!B617+'[1]Ex Africa 2021'!B716</f>
        <v>0</v>
      </c>
      <c r="O19" s="85">
        <f>+'[1]Ex Africa 2021'!B816+'[1]Ex Africa 2021'!B915+'[1]Ex Africa 2021'!B1014+'[1]Ex Africa 2021'!B1113</f>
        <v>0</v>
      </c>
      <c r="P19" s="146">
        <f t="shared" si="0"/>
        <v>0</v>
      </c>
      <c r="R19" s="145">
        <f>+'[1]Ex Africa 2022'!B22+'[1]Ex Africa 2022'!B121+'[1]Ex Africa 2022'!B220+'[1]Ex Africa 2022'!B319</f>
        <v>0</v>
      </c>
      <c r="S19" s="85">
        <f>+'[1]Ex Africa 2022'!B419+'[1]Ex Africa 2022'!B518+'[1]Ex Africa 2022'!B617+'[1]Ex Africa 2022'!B716</f>
        <v>0</v>
      </c>
      <c r="T19" s="85">
        <f>+'[1]Ex Africa 2022'!B816+'[1]Ex Africa 2022'!B915+'[1]Ex Africa 2022'!B1014+'[1]Ex Africa 2022'!B1113</f>
        <v>0</v>
      </c>
      <c r="U19" s="146">
        <f t="shared" si="1"/>
        <v>0</v>
      </c>
      <c r="W19" s="145">
        <f>+'[1]Ex-Africa 2023'!B22+'[1]Ex-Africa 2023'!B121+'[1]Ex-Africa 2023'!B220+'[1]Ex-Africa 2023'!B319</f>
        <v>44000</v>
      </c>
      <c r="X19" s="85">
        <f>+'[1]Ex-Africa 2023'!B419+'[1]Ex-Africa 2023'!B518+'[1]Ex-Africa 2023'!B617+'[1]Ex-Africa 2023'!B716</f>
        <v>0</v>
      </c>
      <c r="Y19" s="85">
        <f>+'[1]Ex-Africa 2023'!B816+'[1]Ex-Africa 2023'!B915+'[1]Ex-Africa 2023'!B1014+'[1]Ex-Africa 2023'!B1113</f>
        <v>0</v>
      </c>
      <c r="Z19" s="146">
        <f t="shared" si="2"/>
        <v>44000</v>
      </c>
      <c r="AB19" s="145">
        <f>+'[1]Ex-Africa 2024'!B22+'[1]Ex-Africa 2024'!B121+'[1]Ex-Africa 2024'!B220+'[1]Ex-Africa 2024'!B319</f>
        <v>0</v>
      </c>
      <c r="AC19" s="85">
        <f>+'[1]Ex-Africa 2024'!B419+'[1]Ex-Africa 2024'!B518+'[1]Ex-Africa 2024'!B617+'[1]Ex-Africa 2024'!B716</f>
        <v>0</v>
      </c>
      <c r="AD19" s="85">
        <f>+'[1]Ex-Africa 2024'!B816+'[1]Ex-Africa 2024'!B915+'[1]Ex-Africa 2024'!B1014+'[1]Ex-Africa 2024'!B1113</f>
        <v>0</v>
      </c>
      <c r="AE19" s="146">
        <f t="shared" si="3"/>
        <v>0</v>
      </c>
      <c r="AG19" s="145">
        <f>+'[1]Ex-Africa 2025'!B22+'[1]Ex-Africa 2025'!B121+'[1]Ex-Africa 2025'!B220+'[1]Ex-Africa 2025'!B319</f>
        <v>20000</v>
      </c>
      <c r="AH19" s="85">
        <f>+'[1]Ex-Africa 2025'!B419+'[1]Ex-Africa 2025'!B518+'[1]Ex-Africa 2025'!B617+'[1]Ex-Africa 2025'!B716</f>
        <v>0</v>
      </c>
      <c r="AI19" s="85">
        <f>+'[1]Ex-Africa 2025'!B816+'[1]Ex-Africa 2025'!B915+'[1]Ex-Africa 2025'!B1014+'[1]Ex-Africa 2025'!B1113</f>
        <v>0</v>
      </c>
      <c r="AJ19" s="146">
        <f t="shared" si="4"/>
        <v>20000</v>
      </c>
    </row>
    <row r="20" spans="1:36" x14ac:dyDescent="0.25">
      <c r="A20" t="s">
        <v>124</v>
      </c>
      <c r="C20" s="145">
        <v>0</v>
      </c>
      <c r="D20" s="85">
        <v>0</v>
      </c>
      <c r="E20" s="85">
        <v>0</v>
      </c>
      <c r="F20" s="146">
        <v>0</v>
      </c>
      <c r="H20" s="145">
        <v>0</v>
      </c>
      <c r="I20" s="85">
        <v>0</v>
      </c>
      <c r="J20" s="85">
        <v>0</v>
      </c>
      <c r="K20" s="146">
        <v>0</v>
      </c>
      <c r="M20" s="145">
        <f>+'[1]Ex Africa 2021'!B23+'[1]Ex Africa 2021'!B122+'[1]Ex Africa 2021'!B221+'[1]Ex Africa 2021'!B320</f>
        <v>0</v>
      </c>
      <c r="N20" s="85">
        <f>+'[1]Ex Africa 2021'!B420+'[1]Ex Africa 2021'!B519+'[1]Ex Africa 2021'!B618+'[1]Ex Africa 2021'!B717</f>
        <v>0</v>
      </c>
      <c r="O20" s="85">
        <f>+'[1]Ex Africa 2021'!B817+'[1]Ex Africa 2021'!B916+'[1]Ex Africa 2021'!B1015+'[1]Ex Africa 2021'!B1114</f>
        <v>0</v>
      </c>
      <c r="P20" s="146">
        <f t="shared" si="0"/>
        <v>0</v>
      </c>
      <c r="R20" s="145">
        <f>+'[1]Ex Africa 2022'!B23+'[1]Ex Africa 2022'!B122+'[1]Ex Africa 2022'!B221+'[1]Ex Africa 2022'!B320</f>
        <v>10862</v>
      </c>
      <c r="S20" s="85">
        <f>+'[1]Ex Africa 2022'!B420+'[1]Ex Africa 2022'!B519+'[1]Ex Africa 2022'!B618+'[1]Ex Africa 2022'!B717</f>
        <v>0</v>
      </c>
      <c r="T20" s="85">
        <f>+'[1]Ex Africa 2022'!B817+'[1]Ex Africa 2022'!B916+'[1]Ex Africa 2022'!B1015+'[1]Ex Africa 2022'!B1114</f>
        <v>0</v>
      </c>
      <c r="U20" s="146">
        <f t="shared" si="1"/>
        <v>10862</v>
      </c>
      <c r="W20" s="145">
        <f>+'[1]Ex-Africa 2023'!B23+'[1]Ex-Africa 2023'!B122+'[1]Ex-Africa 2023'!B221+'[1]Ex-Africa 2023'!B320</f>
        <v>0</v>
      </c>
      <c r="X20" s="85">
        <f>+'[1]Ex-Africa 2023'!B420+'[1]Ex-Africa 2023'!B519+'[1]Ex-Africa 2023'!B618+'[1]Ex-Africa 2023'!B717</f>
        <v>0</v>
      </c>
      <c r="Y20" s="85">
        <f>+'[1]Ex-Africa 2023'!B817+'[1]Ex-Africa 2023'!B916+'[1]Ex-Africa 2023'!B1015+'[1]Ex-Africa 2023'!B1114</f>
        <v>0</v>
      </c>
      <c r="Z20" s="146">
        <f t="shared" si="2"/>
        <v>0</v>
      </c>
      <c r="AB20" s="145">
        <f>+'[1]Ex-Africa 2024'!B23+'[1]Ex-Africa 2024'!B122+'[1]Ex-Africa 2024'!B221+'[1]Ex-Africa 2024'!B320</f>
        <v>0</v>
      </c>
      <c r="AC20" s="85">
        <f>+'[1]Ex-Africa 2024'!B420+'[1]Ex-Africa 2024'!B519+'[1]Ex-Africa 2024'!B618+'[1]Ex-Africa 2024'!B717</f>
        <v>0</v>
      </c>
      <c r="AD20" s="85">
        <f>+'[1]Ex-Africa 2024'!B817+'[1]Ex-Africa 2024'!B916+'[1]Ex-Africa 2024'!B1015+'[1]Ex-Africa 2024'!B1114</f>
        <v>0</v>
      </c>
      <c r="AE20" s="146">
        <f t="shared" si="3"/>
        <v>0</v>
      </c>
      <c r="AG20" s="145">
        <f>+'[1]Ex-Africa 2025'!B23+'[1]Ex-Africa 2025'!B122+'[1]Ex-Africa 2025'!B221+'[1]Ex-Africa 2025'!B320</f>
        <v>0</v>
      </c>
      <c r="AH20" s="85">
        <f>+'[1]Ex-Africa 2025'!B420+'[1]Ex-Africa 2025'!B519+'[1]Ex-Africa 2025'!B618+'[1]Ex-Africa 2025'!B717</f>
        <v>0</v>
      </c>
      <c r="AI20" s="85">
        <f>+'[1]Ex-Africa 2025'!B817+'[1]Ex-Africa 2025'!B916+'[1]Ex-Africa 2025'!B1015+'[1]Ex-Africa 2025'!B1114</f>
        <v>0</v>
      </c>
      <c r="AJ20" s="146">
        <f t="shared" si="4"/>
        <v>0</v>
      </c>
    </row>
    <row r="21" spans="1:36" x14ac:dyDescent="0.25">
      <c r="A21" t="s">
        <v>202</v>
      </c>
      <c r="C21" s="145">
        <v>80000</v>
      </c>
      <c r="D21" s="85">
        <v>0</v>
      </c>
      <c r="E21" s="85">
        <v>0</v>
      </c>
      <c r="F21" s="146">
        <v>80000</v>
      </c>
      <c r="H21" s="145">
        <v>0</v>
      </c>
      <c r="I21" s="85">
        <v>0</v>
      </c>
      <c r="J21" s="85">
        <v>0</v>
      </c>
      <c r="K21" s="146">
        <v>0</v>
      </c>
      <c r="M21" s="145">
        <f>+'[1]Ex Africa 2021'!B25+'[1]Ex Africa 2021'!B124+'[1]Ex Africa 2021'!B223+'[1]Ex Africa 2021'!B322</f>
        <v>1400</v>
      </c>
      <c r="N21" s="85">
        <f>+'[1]Ex Africa 2021'!B422+'[1]Ex Africa 2021'!B521+'[1]Ex Africa 2021'!B620+'[1]Ex Africa 2021'!B719</f>
        <v>0</v>
      </c>
      <c r="O21" s="85">
        <f>+'[1]Ex Africa 2021'!B819+'[1]Ex Africa 2021'!B918+'[1]Ex Africa 2021'!B1017+'[1]Ex Africa 2021'!B1116</f>
        <v>0</v>
      </c>
      <c r="P21" s="146">
        <f t="shared" si="0"/>
        <v>1400</v>
      </c>
      <c r="R21" s="145">
        <f>+'[1]Ex Africa 2022'!B25+'[1]Ex Africa 2022'!B124+'[1]Ex Africa 2022'!B223+'[1]Ex Africa 2022'!B322</f>
        <v>140313</v>
      </c>
      <c r="S21" s="85">
        <f>+'[1]Ex Africa 2022'!B422+'[1]Ex Africa 2022'!B521+'[1]Ex Africa 2022'!B620+'[1]Ex Africa 2022'!B719</f>
        <v>0</v>
      </c>
      <c r="T21" s="85">
        <f>+'[1]Ex Africa 2022'!B819+'[1]Ex Africa 2022'!B918+'[1]Ex Africa 2022'!B1017+'[1]Ex Africa 2022'!B1116</f>
        <v>0</v>
      </c>
      <c r="U21" s="146">
        <f t="shared" si="1"/>
        <v>140313</v>
      </c>
      <c r="W21" s="145">
        <f>+'[1]Ex-Africa 2023'!B25+'[1]Ex-Africa 2023'!B124+'[1]Ex-Africa 2023'!B223+'[1]Ex-Africa 2023'!B322</f>
        <v>0</v>
      </c>
      <c r="X21" s="85">
        <f>+'[1]Ex-Africa 2023'!B422+'[1]Ex-Africa 2023'!B521+'[1]Ex-Africa 2023'!B620+'[1]Ex-Africa 2023'!B719</f>
        <v>0</v>
      </c>
      <c r="Y21" s="85">
        <f>+'[1]Ex-Africa 2023'!B819+'[1]Ex-Africa 2023'!B918+'[1]Ex-Africa 2023'!B1017+'[1]Ex-Africa 2023'!B1116</f>
        <v>0</v>
      </c>
      <c r="Z21" s="146">
        <f t="shared" si="2"/>
        <v>0</v>
      </c>
      <c r="AB21" s="145">
        <f>+'[1]Ex-Africa 2024'!B25+'[1]Ex-Africa 2024'!B124+'[1]Ex-Africa 2024'!B223+'[1]Ex-Africa 2024'!B322</f>
        <v>0</v>
      </c>
      <c r="AC21" s="85">
        <f>+'[1]Ex-Africa 2024'!B422+'[1]Ex-Africa 2024'!B521+'[1]Ex-Africa 2024'!B620+'[1]Ex-Africa 2024'!B719</f>
        <v>0</v>
      </c>
      <c r="AD21" s="85">
        <f>+'[1]Ex-Africa 2024'!B819+'[1]Ex-Africa 2024'!B918+'[1]Ex-Africa 2024'!B1017+'[1]Ex-Africa 2024'!B1116</f>
        <v>0</v>
      </c>
      <c r="AE21" s="146">
        <f t="shared" si="3"/>
        <v>0</v>
      </c>
      <c r="AG21" s="145">
        <f>+'[1]Ex-Africa 2025'!B25+'[1]Ex-Africa 2025'!B124+'[1]Ex-Africa 2025'!B223+'[1]Ex-Africa 2025'!B322</f>
        <v>0</v>
      </c>
      <c r="AH21" s="85">
        <f>+'[1]Ex-Africa 2025'!B422+'[1]Ex-Africa 2025'!B521+'[1]Ex-Africa 2025'!B620+'[1]Ex-Africa 2025'!B719</f>
        <v>0</v>
      </c>
      <c r="AI21" s="85">
        <f>+'[1]Ex-Africa 2025'!B819+'[1]Ex-Africa 2025'!B918+'[1]Ex-Africa 2025'!B1017+'[1]Ex-Africa 2025'!B1116</f>
        <v>0</v>
      </c>
      <c r="AJ21" s="146">
        <f t="shared" si="4"/>
        <v>0</v>
      </c>
    </row>
    <row r="22" spans="1:36" x14ac:dyDescent="0.25">
      <c r="A22" t="s">
        <v>127</v>
      </c>
      <c r="C22" s="145">
        <v>174500</v>
      </c>
      <c r="D22" s="85">
        <v>0</v>
      </c>
      <c r="E22" s="85">
        <v>0</v>
      </c>
      <c r="F22" s="146">
        <v>174500</v>
      </c>
      <c r="H22" s="145">
        <v>151000</v>
      </c>
      <c r="I22" s="85">
        <v>0</v>
      </c>
      <c r="J22" s="85">
        <v>0</v>
      </c>
      <c r="K22" s="146">
        <v>151000</v>
      </c>
      <c r="M22" s="145">
        <f>+'[1]Ex Africa 2021'!B26+'[1]Ex Africa 2021'!B125+'[1]Ex Africa 2021'!B224+'[1]Ex Africa 2021'!B323</f>
        <v>73700</v>
      </c>
      <c r="N22" s="85">
        <f>+'[1]Ex Africa 2021'!B423+'[1]Ex Africa 2021'!B522+'[1]Ex Africa 2021'!B621+'[1]Ex Africa 2021'!B720</f>
        <v>0</v>
      </c>
      <c r="O22" s="85">
        <f>+'[1]Ex Africa 2021'!B820+'[1]Ex Africa 2021'!B919+'[1]Ex Africa 2021'!B1018+'[1]Ex Africa 2021'!B1117</f>
        <v>0</v>
      </c>
      <c r="P22" s="146">
        <f t="shared" si="0"/>
        <v>73700</v>
      </c>
      <c r="R22" s="145">
        <f>+'[1]Ex Africa 2022'!B26+'[1]Ex Africa 2022'!B125+'[1]Ex Africa 2022'!B224+'[1]Ex Africa 2022'!B323</f>
        <v>28500</v>
      </c>
      <c r="S22" s="85">
        <f>+'[1]Ex Africa 2022'!B423+'[1]Ex Africa 2022'!B522+'[1]Ex Africa 2022'!B621+'[1]Ex Africa 2022'!B720</f>
        <v>0</v>
      </c>
      <c r="T22" s="85">
        <f>+'[1]Ex Africa 2022'!B820+'[1]Ex Africa 2022'!B919+'[1]Ex Africa 2022'!B1018+'[1]Ex Africa 2022'!B1117</f>
        <v>0</v>
      </c>
      <c r="U22" s="146">
        <f t="shared" si="1"/>
        <v>28500</v>
      </c>
      <c r="W22" s="145">
        <f>+'[1]Ex-Africa 2023'!B26+'[1]Ex-Africa 2023'!B125+'[1]Ex-Africa 2023'!B224+'[1]Ex-Africa 2023'!B323</f>
        <v>63000</v>
      </c>
      <c r="X22" s="85">
        <f>+'[1]Ex-Africa 2023'!B423+'[1]Ex-Africa 2023'!B522+'[1]Ex-Africa 2023'!B621+'[1]Ex-Africa 2023'!B720</f>
        <v>300000</v>
      </c>
      <c r="Y22" s="85">
        <f>+'[1]Ex-Africa 2023'!B820+'[1]Ex-Africa 2023'!B919+'[1]Ex-Africa 2023'!B1018+'[1]Ex-Africa 2023'!B1117</f>
        <v>0</v>
      </c>
      <c r="Z22" s="146">
        <f t="shared" si="2"/>
        <v>363000</v>
      </c>
      <c r="AB22" s="145">
        <f>+'[1]Ex-Africa 2024'!B26+'[1]Ex-Africa 2024'!B125+'[1]Ex-Africa 2024'!B224+'[1]Ex-Africa 2024'!B323</f>
        <v>20000</v>
      </c>
      <c r="AC22" s="85">
        <f>+'[1]Ex-Africa 2024'!B423+'[1]Ex-Africa 2024'!B522+'[1]Ex-Africa 2024'!B621+'[1]Ex-Africa 2024'!B720</f>
        <v>283000</v>
      </c>
      <c r="AD22" s="85">
        <f>+'[1]Ex-Africa 2024'!B820+'[1]Ex-Africa 2024'!B919+'[1]Ex-Africa 2024'!B1018+'[1]Ex-Africa 2024'!B1117</f>
        <v>0</v>
      </c>
      <c r="AE22" s="146">
        <f t="shared" si="3"/>
        <v>303000</v>
      </c>
      <c r="AG22" s="145">
        <f>+'[1]Ex-Africa 2025'!B26+'[1]Ex-Africa 2025'!B125+'[1]Ex-Africa 2025'!B224+'[1]Ex-Africa 2025'!B323</f>
        <v>0</v>
      </c>
      <c r="AH22" s="85">
        <f>+'[1]Ex-Africa 2025'!B423+'[1]Ex-Africa 2025'!B522+'[1]Ex-Africa 2025'!B621+'[1]Ex-Africa 2025'!B720</f>
        <v>0</v>
      </c>
      <c r="AI22" s="85">
        <f>+'[1]Ex-Africa 2025'!B820+'[1]Ex-Africa 2025'!B919+'[1]Ex-Africa 2025'!B1018+'[1]Ex-Africa 2025'!B1117</f>
        <v>0</v>
      </c>
      <c r="AJ22" s="146">
        <f t="shared" si="4"/>
        <v>0</v>
      </c>
    </row>
    <row r="23" spans="1:36" x14ac:dyDescent="0.25">
      <c r="A23" t="s">
        <v>130</v>
      </c>
      <c r="C23" s="145">
        <v>94775</v>
      </c>
      <c r="D23" s="85">
        <v>0</v>
      </c>
      <c r="E23" s="85">
        <v>0</v>
      </c>
      <c r="F23" s="146">
        <v>94775</v>
      </c>
      <c r="H23" s="145">
        <v>0</v>
      </c>
      <c r="I23" s="85">
        <v>0</v>
      </c>
      <c r="J23" s="85">
        <v>0</v>
      </c>
      <c r="K23" s="146">
        <v>0</v>
      </c>
      <c r="M23" s="145">
        <f>+'[1]Ex Africa 2021'!B29+'[1]Ex Africa 2021'!B128+'[1]Ex Africa 2021'!B227+'[1]Ex Africa 2021'!B326</f>
        <v>0</v>
      </c>
      <c r="N23" s="85">
        <f>+'[1]Ex Africa 2021'!B426+'[1]Ex Africa 2021'!B525+'[1]Ex Africa 2021'!B624+'[1]Ex Africa 2021'!B723</f>
        <v>0</v>
      </c>
      <c r="O23" s="85">
        <f>+'[1]Ex Africa 2021'!B823+'[1]Ex Africa 2021'!B922+'[1]Ex Africa 2021'!B1021+'[1]Ex Africa 2021'!B1120</f>
        <v>0</v>
      </c>
      <c r="P23" s="146">
        <f t="shared" si="0"/>
        <v>0</v>
      </c>
      <c r="R23" s="145">
        <f>+'[1]Ex Africa 2022'!B29+'[1]Ex Africa 2022'!B128+'[1]Ex Africa 2022'!B227+'[1]Ex Africa 2022'!B326</f>
        <v>0</v>
      </c>
      <c r="S23" s="85">
        <f>+'[1]Ex Africa 2022'!B426+'[1]Ex Africa 2022'!B525+'[1]Ex Africa 2022'!B624+'[1]Ex Africa 2022'!B723</f>
        <v>0</v>
      </c>
      <c r="T23" s="85">
        <f>+'[1]Ex Africa 2022'!B823+'[1]Ex Africa 2022'!B922+'[1]Ex Africa 2022'!B1021+'[1]Ex Africa 2022'!B1120</f>
        <v>0</v>
      </c>
      <c r="U23" s="146">
        <f t="shared" si="1"/>
        <v>0</v>
      </c>
      <c r="W23" s="145">
        <f>+'[1]Ex-Africa 2023'!B29+'[1]Ex-Africa 2023'!B128+'[1]Ex-Africa 2023'!B227+'[1]Ex-Africa 2023'!B326</f>
        <v>0</v>
      </c>
      <c r="X23" s="85">
        <f>+'[1]Ex-Africa 2023'!B426+'[1]Ex-Africa 2023'!B525+'[1]Ex-Africa 2023'!B624+'[1]Ex-Africa 2023'!B723</f>
        <v>0</v>
      </c>
      <c r="Y23" s="85">
        <f>+'[1]Ex-Africa 2023'!B823+'[1]Ex-Africa 2023'!B922+'[1]Ex-Africa 2023'!B1021+'[1]Ex-Africa 2023'!B1120</f>
        <v>0</v>
      </c>
      <c r="Z23" s="146">
        <f t="shared" si="2"/>
        <v>0</v>
      </c>
      <c r="AB23" s="145">
        <f>+'[1]Ex-Africa 2024'!B29+'[1]Ex-Africa 2024'!B128+'[1]Ex-Africa 2024'!B227+'[1]Ex-Africa 2024'!B326</f>
        <v>0</v>
      </c>
      <c r="AC23" s="85">
        <f>+'[1]Ex-Africa 2024'!B426+'[1]Ex-Africa 2024'!B525+'[1]Ex-Africa 2024'!B624+'[1]Ex-Africa 2024'!B723</f>
        <v>0</v>
      </c>
      <c r="AD23" s="85">
        <f>+'[1]Ex-Africa 2024'!B823+'[1]Ex-Africa 2024'!B922+'[1]Ex-Africa 2024'!B1021+'[1]Ex-Africa 2024'!B1120</f>
        <v>0</v>
      </c>
      <c r="AE23" s="146">
        <f t="shared" si="3"/>
        <v>0</v>
      </c>
      <c r="AG23" s="145">
        <f>+'[1]Ex-Africa 2025'!B29+'[1]Ex-Africa 2025'!B128+'[1]Ex-Africa 2025'!B227+'[1]Ex-Africa 2025'!B326</f>
        <v>5000</v>
      </c>
      <c r="AH23" s="85">
        <f>+'[1]Ex-Africa 2025'!B426+'[1]Ex-Africa 2025'!B525+'[1]Ex-Africa 2025'!B624+'[1]Ex-Africa 2025'!B723</f>
        <v>0</v>
      </c>
      <c r="AI23" s="85">
        <f>+'[1]Ex-Africa 2025'!B823+'[1]Ex-Africa 2025'!B922+'[1]Ex-Africa 2025'!B1021+'[1]Ex-Africa 2025'!B1120</f>
        <v>0</v>
      </c>
      <c r="AJ23" s="146">
        <f t="shared" si="4"/>
        <v>5000</v>
      </c>
    </row>
    <row r="24" spans="1:36" x14ac:dyDescent="0.25">
      <c r="A24" t="s">
        <v>131</v>
      </c>
      <c r="C24" s="145">
        <v>4200</v>
      </c>
      <c r="D24" s="85">
        <v>0</v>
      </c>
      <c r="E24" s="85">
        <v>0</v>
      </c>
      <c r="F24" s="146">
        <v>4200</v>
      </c>
      <c r="H24" s="145">
        <v>0</v>
      </c>
      <c r="I24" s="85">
        <v>0</v>
      </c>
      <c r="J24" s="85">
        <v>0</v>
      </c>
      <c r="K24" s="146">
        <v>0</v>
      </c>
      <c r="M24" s="145">
        <f>+'[1]Ex Africa 2021'!B30+'[1]Ex Africa 2021'!B129+'[1]Ex Africa 2021'!B228+'[1]Ex Africa 2021'!B327</f>
        <v>0</v>
      </c>
      <c r="N24" s="85">
        <f>+'[1]Ex Africa 2021'!B427+'[1]Ex Africa 2021'!B526+'[1]Ex Africa 2021'!B625+'[1]Ex Africa 2021'!B724</f>
        <v>0</v>
      </c>
      <c r="O24" s="85">
        <f>+'[1]Ex Africa 2021'!B824+'[1]Ex Africa 2021'!B923+'[1]Ex Africa 2021'!B1022+'[1]Ex Africa 2021'!B1121</f>
        <v>0</v>
      </c>
      <c r="P24" s="146">
        <f t="shared" si="0"/>
        <v>0</v>
      </c>
      <c r="R24" s="145">
        <f>+'[1]Ex Africa 2022'!B30+'[1]Ex Africa 2022'!B129+'[1]Ex Africa 2022'!B228+'[1]Ex Africa 2022'!B327</f>
        <v>0</v>
      </c>
      <c r="S24" s="85">
        <f>+'[1]Ex Africa 2022'!B427+'[1]Ex Africa 2022'!B526+'[1]Ex Africa 2022'!B625+'[1]Ex Africa 2022'!B724</f>
        <v>0</v>
      </c>
      <c r="T24" s="85">
        <f>+'[1]Ex Africa 2022'!B824+'[1]Ex Africa 2022'!B923+'[1]Ex Africa 2022'!B1022+'[1]Ex Africa 2022'!B1121</f>
        <v>0</v>
      </c>
      <c r="U24" s="146">
        <f t="shared" si="1"/>
        <v>0</v>
      </c>
      <c r="W24" s="145">
        <f>+'[1]Ex-Africa 2023'!B30+'[1]Ex-Africa 2023'!B129+'[1]Ex-Africa 2023'!B228+'[1]Ex-Africa 2023'!B327</f>
        <v>0</v>
      </c>
      <c r="X24" s="85">
        <f>+'[1]Ex-Africa 2023'!B427+'[1]Ex-Africa 2023'!B526+'[1]Ex-Africa 2023'!B625+'[1]Ex-Africa 2023'!B724</f>
        <v>0</v>
      </c>
      <c r="Y24" s="85">
        <f>+'[1]Ex-Africa 2023'!B824+'[1]Ex-Africa 2023'!B923+'[1]Ex-Africa 2023'!B1022+'[1]Ex-Africa 2023'!B1121</f>
        <v>0</v>
      </c>
      <c r="Z24" s="146">
        <f t="shared" si="2"/>
        <v>0</v>
      </c>
      <c r="AB24" s="145">
        <f>+'[1]Ex-Africa 2024'!B30+'[1]Ex-Africa 2024'!B129+'[1]Ex-Africa 2024'!B228+'[1]Ex-Africa 2024'!B327</f>
        <v>0</v>
      </c>
      <c r="AC24" s="85">
        <f>+'[1]Ex-Africa 2024'!B427+'[1]Ex-Africa 2024'!B526+'[1]Ex-Africa 2024'!B625+'[1]Ex-Africa 2024'!B724</f>
        <v>0</v>
      </c>
      <c r="AD24" s="85">
        <f>+'[1]Ex-Africa 2024'!B824+'[1]Ex-Africa 2024'!B923+'[1]Ex-Africa 2024'!B1022+'[1]Ex-Africa 2024'!B1121</f>
        <v>0</v>
      </c>
      <c r="AE24" s="146">
        <f t="shared" si="3"/>
        <v>0</v>
      </c>
      <c r="AG24" s="145">
        <f>+'[1]Ex-Africa 2025'!B30+'[1]Ex-Africa 2025'!B129+'[1]Ex-Africa 2025'!B228+'[1]Ex-Africa 2025'!B327</f>
        <v>0</v>
      </c>
      <c r="AH24" s="85">
        <f>+'[1]Ex-Africa 2025'!B427+'[1]Ex-Africa 2025'!B526+'[1]Ex-Africa 2025'!B625+'[1]Ex-Africa 2025'!B724</f>
        <v>0</v>
      </c>
      <c r="AI24" s="85">
        <f>+'[1]Ex-Africa 2025'!B824+'[1]Ex-Africa 2025'!B923+'[1]Ex-Africa 2025'!B1022+'[1]Ex-Africa 2025'!B1121</f>
        <v>0</v>
      </c>
      <c r="AJ24" s="146">
        <f t="shared" si="4"/>
        <v>0</v>
      </c>
    </row>
    <row r="25" spans="1:36" x14ac:dyDescent="0.25">
      <c r="A25" t="s">
        <v>132</v>
      </c>
      <c r="C25" s="145">
        <v>0</v>
      </c>
      <c r="D25" s="85">
        <v>7400</v>
      </c>
      <c r="E25" s="85">
        <v>0</v>
      </c>
      <c r="F25" s="146">
        <v>7400</v>
      </c>
      <c r="H25" s="145">
        <v>0</v>
      </c>
      <c r="I25" s="85">
        <v>84050</v>
      </c>
      <c r="J25" s="85">
        <v>0</v>
      </c>
      <c r="K25" s="146">
        <v>84050</v>
      </c>
      <c r="M25" s="145">
        <f>+'[1]Ex Africa 2021'!B31+'[1]Ex Africa 2021'!B130+'[1]Ex Africa 2021'!B229+'[1]Ex Africa 2021'!B328</f>
        <v>0</v>
      </c>
      <c r="N25" s="85">
        <f>+'[1]Ex Africa 2021'!B428+'[1]Ex Africa 2021'!B527+'[1]Ex Africa 2021'!B626+'[1]Ex Africa 2021'!B725</f>
        <v>14200</v>
      </c>
      <c r="O25" s="85">
        <f>+'[1]Ex Africa 2021'!B825+'[1]Ex Africa 2021'!B924+'[1]Ex Africa 2021'!B1023+'[1]Ex Africa 2021'!B1122</f>
        <v>0</v>
      </c>
      <c r="P25" s="146">
        <f t="shared" si="0"/>
        <v>14200</v>
      </c>
      <c r="R25" s="145">
        <f>+'[1]Ex Africa 2022'!B31+'[1]Ex Africa 2022'!B130+'[1]Ex Africa 2022'!B229+'[1]Ex Africa 2022'!B328</f>
        <v>0</v>
      </c>
      <c r="S25" s="85">
        <f>+'[1]Ex Africa 2022'!B428+'[1]Ex Africa 2022'!B527+'[1]Ex Africa 2022'!B626+'[1]Ex Africa 2022'!B725</f>
        <v>13200</v>
      </c>
      <c r="T25" s="85">
        <f>+'[1]Ex Africa 2022'!B825+'[1]Ex Africa 2022'!B924+'[1]Ex Africa 2022'!B1023+'[1]Ex Africa 2022'!B1122</f>
        <v>0</v>
      </c>
      <c r="U25" s="146">
        <f t="shared" si="1"/>
        <v>13200</v>
      </c>
      <c r="W25" s="145">
        <f>+'[1]Ex-Africa 2023'!B31+'[1]Ex-Africa 2023'!B130+'[1]Ex-Africa 2023'!B229+'[1]Ex-Africa 2023'!B328</f>
        <v>0</v>
      </c>
      <c r="X25" s="85">
        <f>+'[1]Ex-Africa 2023'!B428+'[1]Ex-Africa 2023'!B527+'[1]Ex-Africa 2023'!B626+'[1]Ex-Africa 2023'!B725</f>
        <v>21700</v>
      </c>
      <c r="Y25" s="85">
        <f>+'[1]Ex-Africa 2023'!B825+'[1]Ex-Africa 2023'!B924+'[1]Ex-Africa 2023'!B1023+'[1]Ex-Africa 2023'!B1122</f>
        <v>0</v>
      </c>
      <c r="Z25" s="146">
        <f t="shared" si="2"/>
        <v>21700</v>
      </c>
      <c r="AB25" s="145">
        <f>+'[1]Ex-Africa 2024'!B31+'[1]Ex-Africa 2024'!B130+'[1]Ex-Africa 2024'!B229+'[1]Ex-Africa 2024'!B328</f>
        <v>0</v>
      </c>
      <c r="AC25" s="85">
        <f>+'[1]Ex-Africa 2024'!B428+'[1]Ex-Africa 2024'!B527+'[1]Ex-Africa 2024'!B626+'[1]Ex-Africa 2024'!B725</f>
        <v>28400</v>
      </c>
      <c r="AD25" s="85">
        <f>+'[1]Ex-Africa 2024'!B825+'[1]Ex-Africa 2024'!B924+'[1]Ex-Africa 2024'!B1023+'[1]Ex-Africa 2024'!B1122</f>
        <v>0</v>
      </c>
      <c r="AE25" s="146">
        <f t="shared" si="3"/>
        <v>28400</v>
      </c>
      <c r="AG25" s="145">
        <f>+'[1]Ex-Africa 2025'!B31+'[1]Ex-Africa 2025'!B130+'[1]Ex-Africa 2025'!B229+'[1]Ex-Africa 2025'!B328</f>
        <v>0</v>
      </c>
      <c r="AH25" s="85">
        <f>+'[1]Ex-Africa 2025'!B428+'[1]Ex-Africa 2025'!B527+'[1]Ex-Africa 2025'!B626+'[1]Ex-Africa 2025'!B725</f>
        <v>6600</v>
      </c>
      <c r="AI25" s="85">
        <f>+'[1]Ex-Africa 2025'!B825+'[1]Ex-Africa 2025'!B924+'[1]Ex-Africa 2025'!B1023+'[1]Ex-Africa 2025'!B1122</f>
        <v>0</v>
      </c>
      <c r="AJ25" s="146">
        <f t="shared" si="4"/>
        <v>6600</v>
      </c>
    </row>
    <row r="26" spans="1:36" x14ac:dyDescent="0.25">
      <c r="A26" t="s">
        <v>133</v>
      </c>
      <c r="C26" s="145">
        <v>5500</v>
      </c>
      <c r="D26" s="85">
        <v>0</v>
      </c>
      <c r="E26" s="85">
        <v>0</v>
      </c>
      <c r="F26" s="146">
        <v>5500</v>
      </c>
      <c r="H26" s="145">
        <v>0</v>
      </c>
      <c r="I26" s="85">
        <v>0</v>
      </c>
      <c r="J26" s="85">
        <v>0</v>
      </c>
      <c r="K26" s="146">
        <v>0</v>
      </c>
      <c r="M26" s="145">
        <f>+'[1]Ex Africa 2021'!B32+'[1]Ex Africa 2021'!B131+'[1]Ex Africa 2021'!B230+'[1]Ex Africa 2021'!B329</f>
        <v>2350</v>
      </c>
      <c r="N26" s="85">
        <f>+'[1]Ex Africa 2021'!B429+'[1]Ex Africa 2021'!B528+'[1]Ex Africa 2021'!B627+'[1]Ex Africa 2021'!B726</f>
        <v>0</v>
      </c>
      <c r="O26" s="85">
        <f>+'[1]Ex Africa 2021'!B826+'[1]Ex Africa 2021'!B925+'[1]Ex Africa 2021'!B1024+'[1]Ex Africa 2021'!B1123</f>
        <v>0</v>
      </c>
      <c r="P26" s="146">
        <f t="shared" si="0"/>
        <v>2350</v>
      </c>
      <c r="R26" s="145">
        <f>+'[1]Ex Africa 2022'!B32+'[1]Ex Africa 2022'!B131+'[1]Ex Africa 2022'!B230+'[1]Ex Africa 2022'!B329</f>
        <v>0</v>
      </c>
      <c r="S26" s="85">
        <f>+'[1]Ex Africa 2022'!B429+'[1]Ex Africa 2022'!B528+'[1]Ex Africa 2022'!B627+'[1]Ex Africa 2022'!B726</f>
        <v>0</v>
      </c>
      <c r="T26" s="85">
        <f>+'[1]Ex Africa 2022'!B826+'[1]Ex Africa 2022'!B925+'[1]Ex Africa 2022'!B1024+'[1]Ex Africa 2022'!B1123</f>
        <v>0</v>
      </c>
      <c r="U26" s="146">
        <f t="shared" si="1"/>
        <v>0</v>
      </c>
      <c r="W26" s="145">
        <f>+'[1]Ex-Africa 2023'!B32+'[1]Ex-Africa 2023'!B131+'[1]Ex-Africa 2023'!B230+'[1]Ex-Africa 2023'!B329</f>
        <v>0</v>
      </c>
      <c r="X26" s="85">
        <f>+'[1]Ex-Africa 2023'!B429+'[1]Ex-Africa 2023'!B528+'[1]Ex-Africa 2023'!B627+'[1]Ex-Africa 2023'!B726</f>
        <v>0</v>
      </c>
      <c r="Y26" s="85">
        <f>+'[1]Ex-Africa 2023'!B826+'[1]Ex-Africa 2023'!B925+'[1]Ex-Africa 2023'!B1024+'[1]Ex-Africa 2023'!B1123</f>
        <v>0</v>
      </c>
      <c r="Z26" s="146">
        <f t="shared" si="2"/>
        <v>0</v>
      </c>
      <c r="AB26" s="145">
        <f>+'[1]Ex-Africa 2024'!B32+'[1]Ex-Africa 2024'!B131+'[1]Ex-Africa 2024'!B230+'[1]Ex-Africa 2024'!B329</f>
        <v>0</v>
      </c>
      <c r="AC26" s="85">
        <f>+'[1]Ex-Africa 2024'!B429+'[1]Ex-Africa 2024'!B528+'[1]Ex-Africa 2024'!B627+'[1]Ex-Africa 2024'!B726</f>
        <v>0</v>
      </c>
      <c r="AD26" s="85">
        <f>+'[1]Ex-Africa 2024'!B826+'[1]Ex-Africa 2024'!B925+'[1]Ex-Africa 2024'!B1024+'[1]Ex-Africa 2024'!B1123</f>
        <v>0</v>
      </c>
      <c r="AE26" s="146">
        <f t="shared" si="3"/>
        <v>0</v>
      </c>
      <c r="AG26" s="145">
        <f>+'[1]Ex-Africa 2025'!B32+'[1]Ex-Africa 2025'!B131+'[1]Ex-Africa 2025'!B230+'[1]Ex-Africa 2025'!B329</f>
        <v>100000</v>
      </c>
      <c r="AH26" s="85">
        <f>+'[1]Ex-Africa 2025'!B429+'[1]Ex-Africa 2025'!B528+'[1]Ex-Africa 2025'!B627+'[1]Ex-Africa 2025'!B726</f>
        <v>0</v>
      </c>
      <c r="AI26" s="85">
        <f>+'[1]Ex-Africa 2025'!B826+'[1]Ex-Africa 2025'!B925+'[1]Ex-Africa 2025'!B1024+'[1]Ex-Africa 2025'!B1123</f>
        <v>0</v>
      </c>
      <c r="AJ26" s="146">
        <f t="shared" si="4"/>
        <v>100000</v>
      </c>
    </row>
    <row r="27" spans="1:36" x14ac:dyDescent="0.25">
      <c r="A27" t="s">
        <v>136</v>
      </c>
      <c r="C27" s="145">
        <v>0</v>
      </c>
      <c r="D27" s="85">
        <v>0</v>
      </c>
      <c r="E27" s="85">
        <v>0</v>
      </c>
      <c r="F27" s="146">
        <v>0</v>
      </c>
      <c r="H27" s="145">
        <v>747500</v>
      </c>
      <c r="I27" s="85">
        <v>0</v>
      </c>
      <c r="J27" s="85">
        <v>0</v>
      </c>
      <c r="K27" s="146">
        <v>747500</v>
      </c>
      <c r="M27" s="145">
        <f>+'[1]Ex Africa 2021'!B35+'[1]Ex Africa 2021'!B134+'[1]Ex Africa 2021'!B233+'[1]Ex Africa 2021'!B332</f>
        <v>80000</v>
      </c>
      <c r="N27" s="85">
        <f>+'[1]Ex Africa 2021'!B432+'[1]Ex Africa 2021'!B531+'[1]Ex Africa 2021'!B630+'[1]Ex Africa 2021'!B729</f>
        <v>0</v>
      </c>
      <c r="O27" s="85">
        <f>+'[1]Ex Africa 2021'!B829+'[1]Ex Africa 2021'!B928+'[1]Ex Africa 2021'!B1027+'[1]Ex Africa 2021'!B1126</f>
        <v>0</v>
      </c>
      <c r="P27" s="146">
        <f t="shared" si="0"/>
        <v>80000</v>
      </c>
      <c r="R27" s="145">
        <f>+'[1]Ex Africa 2022'!B35+'[1]Ex Africa 2022'!B134+'[1]Ex Africa 2022'!B233+'[1]Ex Africa 2022'!B332</f>
        <v>0</v>
      </c>
      <c r="S27" s="85">
        <f>+'[1]Ex Africa 2022'!B432+'[1]Ex Africa 2022'!B531+'[1]Ex Africa 2022'!B630+'[1]Ex Africa 2022'!B729</f>
        <v>0</v>
      </c>
      <c r="T27" s="85">
        <f>+'[1]Ex Africa 2022'!B829+'[1]Ex Africa 2022'!B928+'[1]Ex Africa 2022'!B1027+'[1]Ex Africa 2022'!B1126</f>
        <v>0</v>
      </c>
      <c r="U27" s="146">
        <f t="shared" si="1"/>
        <v>0</v>
      </c>
      <c r="W27" s="145">
        <f>+'[1]Ex-Africa 2023'!B35+'[1]Ex-Africa 2023'!B134+'[1]Ex-Africa 2023'!B233+'[1]Ex-Africa 2023'!B332</f>
        <v>43082</v>
      </c>
      <c r="X27" s="85">
        <f>+'[1]Ex-Africa 2023'!B432+'[1]Ex-Africa 2023'!B531+'[1]Ex-Africa 2023'!B630+'[1]Ex-Africa 2023'!B729</f>
        <v>0</v>
      </c>
      <c r="Y27" s="85">
        <f>+'[1]Ex-Africa 2023'!B829+'[1]Ex-Africa 2023'!B928+'[1]Ex-Africa 2023'!B1027+'[1]Ex-Africa 2023'!B1126</f>
        <v>0</v>
      </c>
      <c r="Z27" s="146">
        <f t="shared" si="2"/>
        <v>43082</v>
      </c>
      <c r="AB27" s="145">
        <f>+'[1]Ex-Africa 2024'!B35+'[1]Ex-Africa 2024'!B134+'[1]Ex-Africa 2024'!B233+'[1]Ex-Africa 2024'!B332</f>
        <v>0</v>
      </c>
      <c r="AC27" s="85">
        <f>+'[1]Ex-Africa 2024'!B432+'[1]Ex-Africa 2024'!B531+'[1]Ex-Africa 2024'!B630+'[1]Ex-Africa 2024'!B729</f>
        <v>0</v>
      </c>
      <c r="AD27" s="85">
        <f>+'[1]Ex-Africa 2024'!B829+'[1]Ex-Africa 2024'!B928+'[1]Ex-Africa 2024'!B1027+'[1]Ex-Africa 2024'!B1126</f>
        <v>0</v>
      </c>
      <c r="AE27" s="146">
        <f t="shared" si="3"/>
        <v>0</v>
      </c>
      <c r="AG27" s="145">
        <f>+'[1]Ex-Africa 2025'!B35+'[1]Ex-Africa 2025'!B134+'[1]Ex-Africa 2025'!B233+'[1]Ex-Africa 2025'!B332</f>
        <v>144200</v>
      </c>
      <c r="AH27" s="85">
        <f>+'[1]Ex-Africa 2025'!B432+'[1]Ex-Africa 2025'!B531+'[1]Ex-Africa 2025'!B630+'[1]Ex-Africa 2025'!B729</f>
        <v>0</v>
      </c>
      <c r="AI27" s="85">
        <f>+'[1]Ex-Africa 2025'!B829+'[1]Ex-Africa 2025'!B928+'[1]Ex-Africa 2025'!B1027+'[1]Ex-Africa 2025'!B1126</f>
        <v>0</v>
      </c>
      <c r="AJ27" s="146">
        <f t="shared" si="4"/>
        <v>144200</v>
      </c>
    </row>
    <row r="28" spans="1:36" x14ac:dyDescent="0.25">
      <c r="A28" t="s">
        <v>203</v>
      </c>
      <c r="C28" s="145">
        <v>2000</v>
      </c>
      <c r="D28" s="85">
        <v>0</v>
      </c>
      <c r="E28" s="85">
        <v>0</v>
      </c>
      <c r="F28" s="146">
        <v>2000</v>
      </c>
      <c r="H28" s="145">
        <v>0</v>
      </c>
      <c r="I28" s="85">
        <v>0</v>
      </c>
      <c r="J28" s="85">
        <v>0</v>
      </c>
      <c r="K28" s="146">
        <v>0</v>
      </c>
      <c r="M28" s="145">
        <f>+'[1]Ex Africa 2021'!B36+'[1]Ex Africa 2021'!B135+'[1]Ex Africa 2021'!B234+'[1]Ex Africa 2021'!B333</f>
        <v>0</v>
      </c>
      <c r="N28" s="85">
        <f>+'[1]Ex Africa 2021'!B433+'[1]Ex Africa 2021'!B532+'[1]Ex Africa 2021'!B631+'[1]Ex Africa 2021'!B730</f>
        <v>0</v>
      </c>
      <c r="O28" s="85">
        <f>+'[1]Ex Africa 2021'!B830+'[1]Ex Africa 2021'!B929+'[1]Ex Africa 2021'!B1028+'[1]Ex Africa 2021'!B1127</f>
        <v>0</v>
      </c>
      <c r="P28" s="146">
        <f t="shared" si="0"/>
        <v>0</v>
      </c>
      <c r="R28" s="145">
        <f>+'[1]Ex Africa 2022'!B36+'[1]Ex Africa 2022'!B135+'[1]Ex Africa 2022'!B234+'[1]Ex Africa 2022'!B333</f>
        <v>0</v>
      </c>
      <c r="S28" s="85">
        <f>+'[1]Ex Africa 2022'!B433+'[1]Ex Africa 2022'!B532+'[1]Ex Africa 2022'!B631+'[1]Ex Africa 2022'!B730</f>
        <v>0</v>
      </c>
      <c r="T28" s="85">
        <f>+'[1]Ex Africa 2022'!B830+'[1]Ex Africa 2022'!B929+'[1]Ex Africa 2022'!B1028+'[1]Ex Africa 2022'!B1127</f>
        <v>0</v>
      </c>
      <c r="U28" s="146">
        <f t="shared" si="1"/>
        <v>0</v>
      </c>
      <c r="W28" s="145">
        <f>+'[1]Ex-Africa 2023'!B36+'[1]Ex-Africa 2023'!B135+'[1]Ex-Africa 2023'!B234+'[1]Ex-Africa 2023'!B333</f>
        <v>0</v>
      </c>
      <c r="X28" s="85">
        <f>+'[1]Ex-Africa 2023'!B433+'[1]Ex-Africa 2023'!B532+'[1]Ex-Africa 2023'!B631+'[1]Ex-Africa 2023'!B730</f>
        <v>0</v>
      </c>
      <c r="Y28" s="85">
        <f>+'[1]Ex-Africa 2023'!B830+'[1]Ex-Africa 2023'!B929+'[1]Ex-Africa 2023'!B1028+'[1]Ex-Africa 2023'!B1127</f>
        <v>0</v>
      </c>
      <c r="Z28" s="146">
        <f t="shared" si="2"/>
        <v>0</v>
      </c>
      <c r="AB28" s="145">
        <f>+'[1]Ex-Africa 2024'!B36+'[1]Ex-Africa 2024'!B135+'[1]Ex-Africa 2024'!B234+'[1]Ex-Africa 2024'!B333</f>
        <v>0</v>
      </c>
      <c r="AC28" s="85">
        <f>+'[1]Ex-Africa 2024'!B433+'[1]Ex-Africa 2024'!B532+'[1]Ex-Africa 2024'!B631+'[1]Ex-Africa 2024'!B730</f>
        <v>0</v>
      </c>
      <c r="AD28" s="85">
        <f>+'[1]Ex-Africa 2024'!B830+'[1]Ex-Africa 2024'!B929+'[1]Ex-Africa 2024'!B1028+'[1]Ex-Africa 2024'!B1127</f>
        <v>0</v>
      </c>
      <c r="AE28" s="146">
        <f t="shared" si="3"/>
        <v>0</v>
      </c>
      <c r="AG28" s="145">
        <f>+'[1]Ex-Africa 2025'!B36+'[1]Ex-Africa 2025'!B135+'[1]Ex-Africa 2025'!B234+'[1]Ex-Africa 2025'!B333</f>
        <v>0</v>
      </c>
      <c r="AH28" s="85">
        <f>+'[1]Ex-Africa 2025'!B433+'[1]Ex-Africa 2025'!B532+'[1]Ex-Africa 2025'!B631+'[1]Ex-Africa 2025'!B730</f>
        <v>0</v>
      </c>
      <c r="AI28" s="85">
        <f>+'[1]Ex-Africa 2025'!B830+'[1]Ex-Africa 2025'!B929+'[1]Ex-Africa 2025'!B1028+'[1]Ex-Africa 2025'!B1127</f>
        <v>0</v>
      </c>
      <c r="AJ28" s="146">
        <f t="shared" si="4"/>
        <v>0</v>
      </c>
    </row>
    <row r="29" spans="1:36" x14ac:dyDescent="0.25">
      <c r="A29" t="s">
        <v>138</v>
      </c>
      <c r="C29" s="145">
        <v>36230</v>
      </c>
      <c r="D29" s="85">
        <v>0</v>
      </c>
      <c r="E29" s="85">
        <v>0</v>
      </c>
      <c r="F29" s="146">
        <v>36230</v>
      </c>
      <c r="H29" s="145">
        <v>60640</v>
      </c>
      <c r="I29" s="85">
        <v>0</v>
      </c>
      <c r="J29" s="85">
        <v>0</v>
      </c>
      <c r="K29" s="146">
        <v>60640</v>
      </c>
      <c r="M29" s="145">
        <f>+'[1]Ex Africa 2021'!B37+'[1]Ex Africa 2021'!B136+'[1]Ex Africa 2021'!B235+'[1]Ex Africa 2021'!B334</f>
        <v>8550</v>
      </c>
      <c r="N29" s="85">
        <f>+'[1]Ex Africa 2021'!B434+'[1]Ex Africa 2021'!B533+'[1]Ex Africa 2021'!B632+'[1]Ex Africa 2021'!B731</f>
        <v>17660</v>
      </c>
      <c r="O29" s="85">
        <f>+'[1]Ex Africa 2021'!B831+'[1]Ex Africa 2021'!B930+'[1]Ex Africa 2021'!B1029+'[1]Ex Africa 2021'!B1128</f>
        <v>0</v>
      </c>
      <c r="P29" s="146">
        <f t="shared" si="0"/>
        <v>26210</v>
      </c>
      <c r="R29" s="145">
        <f>+'[1]Ex Africa 2022'!B37+'[1]Ex Africa 2022'!B136+'[1]Ex Africa 2022'!B235+'[1]Ex Africa 2022'!B334</f>
        <v>0</v>
      </c>
      <c r="S29" s="85">
        <f>+'[1]Ex Africa 2022'!B434+'[1]Ex Africa 2022'!B533+'[1]Ex Africa 2022'!B632+'[1]Ex Africa 2022'!B731</f>
        <v>0</v>
      </c>
      <c r="T29" s="85">
        <f>+'[1]Ex Africa 2022'!B831+'[1]Ex Africa 2022'!B930+'[1]Ex Africa 2022'!B1029+'[1]Ex Africa 2022'!B1128</f>
        <v>0</v>
      </c>
      <c r="U29" s="146">
        <f t="shared" si="1"/>
        <v>0</v>
      </c>
      <c r="W29" s="145">
        <f>+'[1]Ex-Africa 2023'!B37+'[1]Ex-Africa 2023'!B136+'[1]Ex-Africa 2023'!B235+'[1]Ex-Africa 2023'!B334</f>
        <v>125435</v>
      </c>
      <c r="X29" s="85">
        <f>+'[1]Ex-Africa 2023'!B434+'[1]Ex-Africa 2023'!B533+'[1]Ex-Africa 2023'!B632+'[1]Ex-Africa 2023'!B731</f>
        <v>0</v>
      </c>
      <c r="Y29" s="85">
        <f>+'[1]Ex-Africa 2023'!B831+'[1]Ex-Africa 2023'!B930+'[1]Ex-Africa 2023'!B1029+'[1]Ex-Africa 2023'!B1128</f>
        <v>0</v>
      </c>
      <c r="Z29" s="146">
        <f t="shared" si="2"/>
        <v>125435</v>
      </c>
      <c r="AB29" s="145">
        <f>+'[1]Ex-Africa 2024'!B37+'[1]Ex-Africa 2024'!B136+'[1]Ex-Africa 2024'!B235+'[1]Ex-Africa 2024'!B334</f>
        <v>0</v>
      </c>
      <c r="AC29" s="85">
        <f>+'[1]Ex-Africa 2024'!B434+'[1]Ex-Africa 2024'!B533+'[1]Ex-Africa 2024'!B632+'[1]Ex-Africa 2024'!B731</f>
        <v>0</v>
      </c>
      <c r="AD29" s="85">
        <f>+'[1]Ex-Africa 2024'!B831+'[1]Ex-Africa 2024'!B930+'[1]Ex-Africa 2024'!B1029+'[1]Ex-Africa 2024'!B1128</f>
        <v>0</v>
      </c>
      <c r="AE29" s="146">
        <f t="shared" si="3"/>
        <v>0</v>
      </c>
      <c r="AG29" s="145">
        <f>+'[1]Ex-Africa 2025'!B37+'[1]Ex-Africa 2025'!B136+'[1]Ex-Africa 2025'!B235+'[1]Ex-Africa 2025'!B334</f>
        <v>30000</v>
      </c>
      <c r="AH29" s="85">
        <f>+'[1]Ex-Africa 2025'!B434+'[1]Ex-Africa 2025'!B533+'[1]Ex-Africa 2025'!B632+'[1]Ex-Africa 2025'!B731</f>
        <v>0</v>
      </c>
      <c r="AI29" s="85">
        <f>+'[1]Ex-Africa 2025'!B831+'[1]Ex-Africa 2025'!B930+'[1]Ex-Africa 2025'!B1029+'[1]Ex-Africa 2025'!B1128</f>
        <v>0</v>
      </c>
      <c r="AJ29" s="146">
        <f t="shared" si="4"/>
        <v>30000</v>
      </c>
    </row>
    <row r="30" spans="1:36" x14ac:dyDescent="0.25">
      <c r="A30" t="s">
        <v>139</v>
      </c>
      <c r="C30" s="145">
        <v>26500</v>
      </c>
      <c r="D30" s="85">
        <v>4200</v>
      </c>
      <c r="E30" s="85">
        <v>0</v>
      </c>
      <c r="F30" s="146">
        <v>30700</v>
      </c>
      <c r="H30" s="145">
        <v>1101650</v>
      </c>
      <c r="I30" s="85">
        <v>0</v>
      </c>
      <c r="J30" s="85">
        <v>0</v>
      </c>
      <c r="K30" s="146">
        <v>1101650</v>
      </c>
      <c r="M30" s="145">
        <f>+'[1]Ex Africa 2021'!B38+'[1]Ex Africa 2021'!B137+'[1]Ex Africa 2021'!B236+'[1]Ex Africa 2021'!B335</f>
        <v>1500</v>
      </c>
      <c r="N30" s="85">
        <f>+'[1]Ex Africa 2021'!B435+'[1]Ex Africa 2021'!B534+'[1]Ex Africa 2021'!B633+'[1]Ex Africa 2021'!B732</f>
        <v>0</v>
      </c>
      <c r="O30" s="85">
        <f>+'[1]Ex Africa 2021'!B832+'[1]Ex Africa 2021'!B931+'[1]Ex Africa 2021'!B1030+'[1]Ex Africa 2021'!B1129</f>
        <v>0</v>
      </c>
      <c r="P30" s="146">
        <f t="shared" si="0"/>
        <v>1500</v>
      </c>
      <c r="R30" s="145">
        <f>+'[1]Ex Africa 2022'!B38+'[1]Ex Africa 2022'!B137+'[1]Ex Africa 2022'!B236+'[1]Ex Africa 2022'!B335</f>
        <v>750000</v>
      </c>
      <c r="S30" s="85">
        <f>+'[1]Ex Africa 2022'!B435+'[1]Ex Africa 2022'!B534+'[1]Ex Africa 2022'!B633+'[1]Ex Africa 2022'!B732</f>
        <v>0</v>
      </c>
      <c r="T30" s="85">
        <f>+'[1]Ex Africa 2022'!B832+'[1]Ex Africa 2022'!B931+'[1]Ex Africa 2022'!B1030+'[1]Ex Africa 2022'!B1129</f>
        <v>0</v>
      </c>
      <c r="U30" s="146">
        <f t="shared" si="1"/>
        <v>750000</v>
      </c>
      <c r="W30" s="145">
        <f>+'[1]Ex-Africa 2023'!B38+'[1]Ex-Africa 2023'!B137+'[1]Ex-Africa 2023'!B236+'[1]Ex-Africa 2023'!B335</f>
        <v>0</v>
      </c>
      <c r="X30" s="85">
        <f>+'[1]Ex-Africa 2023'!B435+'[1]Ex-Africa 2023'!B534+'[1]Ex-Africa 2023'!B633+'[1]Ex-Africa 2023'!B732</f>
        <v>0</v>
      </c>
      <c r="Y30" s="85">
        <f>+'[1]Ex-Africa 2023'!B832+'[1]Ex-Africa 2023'!B931+'[1]Ex-Africa 2023'!B1030+'[1]Ex-Africa 2023'!B1129</f>
        <v>0</v>
      </c>
      <c r="Z30" s="146">
        <f t="shared" si="2"/>
        <v>0</v>
      </c>
      <c r="AB30" s="145">
        <f>+'[1]Ex-Africa 2024'!B38+'[1]Ex-Africa 2024'!B137+'[1]Ex-Africa 2024'!B236+'[1]Ex-Africa 2024'!B335</f>
        <v>210000</v>
      </c>
      <c r="AC30" s="85">
        <f>+'[1]Ex-Africa 2024'!B435+'[1]Ex-Africa 2024'!B534+'[1]Ex-Africa 2024'!B633+'[1]Ex-Africa 2024'!B732</f>
        <v>0</v>
      </c>
      <c r="AD30" s="85">
        <f>+'[1]Ex-Africa 2024'!B832+'[1]Ex-Africa 2024'!B931+'[1]Ex-Africa 2024'!B1030+'[1]Ex-Africa 2024'!B1129</f>
        <v>0</v>
      </c>
      <c r="AE30" s="146">
        <f t="shared" si="3"/>
        <v>210000</v>
      </c>
      <c r="AG30" s="145">
        <f>+'[1]Ex-Africa 2025'!B38+'[1]Ex-Africa 2025'!B137+'[1]Ex-Africa 2025'!B236+'[1]Ex-Africa 2025'!B335</f>
        <v>0</v>
      </c>
      <c r="AH30" s="85">
        <f>+'[1]Ex-Africa 2025'!B435+'[1]Ex-Africa 2025'!B534+'[1]Ex-Africa 2025'!B633+'[1]Ex-Africa 2025'!B732</f>
        <v>0</v>
      </c>
      <c r="AI30" s="85">
        <f>+'[1]Ex-Africa 2025'!B832+'[1]Ex-Africa 2025'!B931+'[1]Ex-Africa 2025'!B1030+'[1]Ex-Africa 2025'!B1129</f>
        <v>0</v>
      </c>
      <c r="AJ30" s="146">
        <f t="shared" si="4"/>
        <v>0</v>
      </c>
    </row>
    <row r="31" spans="1:36" x14ac:dyDescent="0.25">
      <c r="A31" t="s">
        <v>140</v>
      </c>
      <c r="C31" s="145">
        <v>116872</v>
      </c>
      <c r="D31" s="85">
        <v>0</v>
      </c>
      <c r="E31" s="85">
        <v>0</v>
      </c>
      <c r="F31" s="146">
        <v>116872</v>
      </c>
      <c r="H31" s="145">
        <v>38427</v>
      </c>
      <c r="I31" s="85">
        <v>0</v>
      </c>
      <c r="J31" s="85">
        <v>0</v>
      </c>
      <c r="K31" s="146">
        <v>38427</v>
      </c>
      <c r="M31" s="145">
        <f>+'[1]Ex Africa 2021'!B39+'[1]Ex Africa 2021'!B138+'[1]Ex Africa 2021'!B237+'[1]Ex Africa 2021'!B336</f>
        <v>15600</v>
      </c>
      <c r="N31" s="85">
        <f>+'[1]Ex Africa 2021'!B436+'[1]Ex Africa 2021'!B535+'[1]Ex Africa 2021'!B634+'[1]Ex Africa 2021'!B733</f>
        <v>0</v>
      </c>
      <c r="O31" s="85">
        <f>+'[1]Ex Africa 2021'!B833+'[1]Ex Africa 2021'!B932+'[1]Ex Africa 2021'!B1031+'[1]Ex Africa 2021'!B1130</f>
        <v>0</v>
      </c>
      <c r="P31" s="146">
        <f t="shared" si="0"/>
        <v>15600</v>
      </c>
      <c r="R31" s="145">
        <f>+'[1]Ex Africa 2022'!B39+'[1]Ex Africa 2022'!B138+'[1]Ex Africa 2022'!B237+'[1]Ex Africa 2022'!B336</f>
        <v>66176</v>
      </c>
      <c r="S31" s="85">
        <f>+'[1]Ex Africa 2022'!B436+'[1]Ex Africa 2022'!B535+'[1]Ex Africa 2022'!B634+'[1]Ex Africa 2022'!B733</f>
        <v>0</v>
      </c>
      <c r="T31" s="85">
        <f>+'[1]Ex Africa 2022'!B833+'[1]Ex Africa 2022'!B932+'[1]Ex Africa 2022'!B1031+'[1]Ex Africa 2022'!B1130</f>
        <v>0</v>
      </c>
      <c r="U31" s="146">
        <f t="shared" si="1"/>
        <v>66176</v>
      </c>
      <c r="W31" s="145">
        <f>+'[1]Ex-Africa 2023'!B39+'[1]Ex-Africa 2023'!B138+'[1]Ex-Africa 2023'!B237+'[1]Ex-Africa 2023'!B336</f>
        <v>45702</v>
      </c>
      <c r="X31" s="85">
        <f>+'[1]Ex-Africa 2023'!B436+'[1]Ex-Africa 2023'!B535+'[1]Ex-Africa 2023'!B634+'[1]Ex-Africa 2023'!B733</f>
        <v>0</v>
      </c>
      <c r="Y31" s="85">
        <f>+'[1]Ex-Africa 2023'!B833+'[1]Ex-Africa 2023'!B932+'[1]Ex-Africa 2023'!B1031+'[1]Ex-Africa 2023'!B1130</f>
        <v>0</v>
      </c>
      <c r="Z31" s="146">
        <f t="shared" si="2"/>
        <v>45702</v>
      </c>
      <c r="AB31" s="145">
        <f>+'[1]Ex-Africa 2024'!B39+'[1]Ex-Africa 2024'!B138+'[1]Ex-Africa 2024'!B237+'[1]Ex-Africa 2024'!B336</f>
        <v>110000</v>
      </c>
      <c r="AC31" s="85">
        <f>+'[1]Ex-Africa 2024'!B436+'[1]Ex-Africa 2024'!B535+'[1]Ex-Africa 2024'!B634+'[1]Ex-Africa 2024'!B733</f>
        <v>0</v>
      </c>
      <c r="AD31" s="85">
        <f>+'[1]Ex-Africa 2024'!B833+'[1]Ex-Africa 2024'!B932+'[1]Ex-Africa 2024'!B1031+'[1]Ex-Africa 2024'!B1130</f>
        <v>0</v>
      </c>
      <c r="AE31" s="146">
        <f t="shared" si="3"/>
        <v>110000</v>
      </c>
      <c r="AG31" s="145">
        <f>+'[1]Ex-Africa 2025'!B39+'[1]Ex-Africa 2025'!B138+'[1]Ex-Africa 2025'!B237+'[1]Ex-Africa 2025'!B336</f>
        <v>64398</v>
      </c>
      <c r="AH31" s="85">
        <f>+'[1]Ex-Africa 2025'!B436+'[1]Ex-Africa 2025'!B535+'[1]Ex-Africa 2025'!B634+'[1]Ex-Africa 2025'!B733</f>
        <v>0</v>
      </c>
      <c r="AI31" s="85">
        <f>+'[1]Ex-Africa 2025'!B833+'[1]Ex-Africa 2025'!B932+'[1]Ex-Africa 2025'!B1031+'[1]Ex-Africa 2025'!B1130</f>
        <v>0</v>
      </c>
      <c r="AJ31" s="146">
        <f t="shared" si="4"/>
        <v>64398</v>
      </c>
    </row>
    <row r="32" spans="1:36" x14ac:dyDescent="0.25">
      <c r="A32" t="s">
        <v>141</v>
      </c>
      <c r="C32" s="145">
        <v>0</v>
      </c>
      <c r="D32" s="85">
        <v>0</v>
      </c>
      <c r="E32" s="85">
        <v>0</v>
      </c>
      <c r="F32" s="146">
        <v>0</v>
      </c>
      <c r="H32" s="145">
        <v>20700</v>
      </c>
      <c r="I32" s="85">
        <v>0</v>
      </c>
      <c r="J32" s="85">
        <v>0</v>
      </c>
      <c r="K32" s="146">
        <v>20700</v>
      </c>
      <c r="M32" s="145">
        <f>+'[1]Ex Africa 2021'!B40+'[1]Ex Africa 2021'!B139+'[1]Ex Africa 2021'!B238+'[1]Ex Africa 2021'!B337</f>
        <v>0</v>
      </c>
      <c r="N32" s="85">
        <f>+'[1]Ex Africa 2021'!B437+'[1]Ex Africa 2021'!B536+'[1]Ex Africa 2021'!B635+'[1]Ex Africa 2021'!B734</f>
        <v>0</v>
      </c>
      <c r="O32" s="85">
        <f>+'[1]Ex Africa 2021'!B834+'[1]Ex Africa 2021'!B933+'[1]Ex Africa 2021'!B1032+'[1]Ex Africa 2021'!B1131</f>
        <v>0</v>
      </c>
      <c r="P32" s="146">
        <f t="shared" si="0"/>
        <v>0</v>
      </c>
      <c r="R32" s="145">
        <f>+'[1]Ex Africa 2022'!B40+'[1]Ex Africa 2022'!B139+'[1]Ex Africa 2022'!B238+'[1]Ex Africa 2022'!B337</f>
        <v>0</v>
      </c>
      <c r="S32" s="85">
        <f>+'[1]Ex Africa 2022'!B437+'[1]Ex Africa 2022'!B536+'[1]Ex Africa 2022'!B635+'[1]Ex Africa 2022'!B734</f>
        <v>0</v>
      </c>
      <c r="T32" s="85">
        <f>+'[1]Ex Africa 2022'!B834+'[1]Ex Africa 2022'!B933+'[1]Ex Africa 2022'!B1032+'[1]Ex Africa 2022'!B1131</f>
        <v>0</v>
      </c>
      <c r="U32" s="146">
        <f t="shared" si="1"/>
        <v>0</v>
      </c>
      <c r="W32" s="145">
        <f>+'[1]Ex-Africa 2023'!B40+'[1]Ex-Africa 2023'!B139+'[1]Ex-Africa 2023'!B238+'[1]Ex-Africa 2023'!B337</f>
        <v>0</v>
      </c>
      <c r="X32" s="85">
        <f>+'[1]Ex-Africa 2023'!B437+'[1]Ex-Africa 2023'!B536+'[1]Ex-Africa 2023'!B635+'[1]Ex-Africa 2023'!B734</f>
        <v>0</v>
      </c>
      <c r="Y32" s="85">
        <f>+'[1]Ex-Africa 2023'!B834+'[1]Ex-Africa 2023'!B933+'[1]Ex-Africa 2023'!B1032+'[1]Ex-Africa 2023'!B1131</f>
        <v>0</v>
      </c>
      <c r="Z32" s="146">
        <f t="shared" si="2"/>
        <v>0</v>
      </c>
      <c r="AB32" s="145">
        <f>+'[1]Ex-Africa 2024'!B40+'[1]Ex-Africa 2024'!B139+'[1]Ex-Africa 2024'!B238+'[1]Ex-Africa 2024'!B337</f>
        <v>0</v>
      </c>
      <c r="AC32" s="85">
        <f>+'[1]Ex-Africa 2024'!B437+'[1]Ex-Africa 2024'!B536+'[1]Ex-Africa 2024'!B635+'[1]Ex-Africa 2024'!B734</f>
        <v>0</v>
      </c>
      <c r="AD32" s="85">
        <f>+'[1]Ex-Africa 2024'!B834+'[1]Ex-Africa 2024'!B933+'[1]Ex-Africa 2024'!B1032+'[1]Ex-Africa 2024'!B1131</f>
        <v>0</v>
      </c>
      <c r="AE32" s="146">
        <f t="shared" si="3"/>
        <v>0</v>
      </c>
      <c r="AG32" s="145">
        <f>+'[1]Ex-Africa 2025'!B40+'[1]Ex-Africa 2025'!B139+'[1]Ex-Africa 2025'!B238+'[1]Ex-Africa 2025'!B337</f>
        <v>0</v>
      </c>
      <c r="AH32" s="85">
        <f>+'[1]Ex-Africa 2025'!B437+'[1]Ex-Africa 2025'!B536+'[1]Ex-Africa 2025'!B635+'[1]Ex-Africa 2025'!B734</f>
        <v>0</v>
      </c>
      <c r="AI32" s="85">
        <f>+'[1]Ex-Africa 2025'!B834+'[1]Ex-Africa 2025'!B933+'[1]Ex-Africa 2025'!B1032+'[1]Ex-Africa 2025'!B1131</f>
        <v>0</v>
      </c>
      <c r="AJ32" s="146">
        <f t="shared" si="4"/>
        <v>0</v>
      </c>
    </row>
    <row r="33" spans="1:36" x14ac:dyDescent="0.25">
      <c r="A33" t="s">
        <v>142</v>
      </c>
      <c r="C33" s="145">
        <v>30059916</v>
      </c>
      <c r="D33" s="85">
        <v>0</v>
      </c>
      <c r="E33" s="85">
        <v>0</v>
      </c>
      <c r="F33" s="146">
        <v>30059916</v>
      </c>
      <c r="H33" s="145">
        <v>28410498</v>
      </c>
      <c r="I33" s="85">
        <v>0</v>
      </c>
      <c r="J33" s="85">
        <v>0</v>
      </c>
      <c r="K33" s="146">
        <v>28410498</v>
      </c>
      <c r="M33" s="145">
        <f>+'[1]Ex Africa 2021'!B41+'[1]Ex Africa 2021'!B140+'[1]Ex Africa 2021'!B239+'[1]Ex Africa 2021'!B338</f>
        <v>72073</v>
      </c>
      <c r="N33" s="85">
        <f>+'[1]Ex Africa 2021'!B438+'[1]Ex Africa 2021'!B537+'[1]Ex Africa 2021'!B636+'[1]Ex Africa 2021'!B735</f>
        <v>0</v>
      </c>
      <c r="O33" s="85">
        <f>+'[1]Ex Africa 2021'!B835+'[1]Ex Africa 2021'!B934+'[1]Ex Africa 2021'!B1033+'[1]Ex Africa 2021'!B1132</f>
        <v>0</v>
      </c>
      <c r="P33" s="146">
        <f t="shared" si="0"/>
        <v>72073</v>
      </c>
      <c r="R33" s="145">
        <f>+'[1]Ex Africa 2022'!B41+'[1]Ex Africa 2022'!B140+'[1]Ex Africa 2022'!B239+'[1]Ex Africa 2022'!B338</f>
        <v>230000</v>
      </c>
      <c r="S33" s="85">
        <f>+'[1]Ex Africa 2022'!B438+'[1]Ex Africa 2022'!B537+'[1]Ex Africa 2022'!B636+'[1]Ex Africa 2022'!B735</f>
        <v>0</v>
      </c>
      <c r="T33" s="85">
        <f>+'[1]Ex Africa 2022'!B835+'[1]Ex Africa 2022'!B934+'[1]Ex Africa 2022'!B1033+'[1]Ex Africa 2022'!B1132</f>
        <v>0</v>
      </c>
      <c r="U33" s="146">
        <f t="shared" si="1"/>
        <v>230000</v>
      </c>
      <c r="W33" s="145">
        <f>+'[1]Ex-Africa 2023'!B41+'[1]Ex-Africa 2023'!B140+'[1]Ex-Africa 2023'!B239+'[1]Ex-Africa 2023'!B338</f>
        <v>11218709</v>
      </c>
      <c r="X33" s="85">
        <f>+'[1]Ex-Africa 2023'!B438+'[1]Ex-Africa 2023'!B537+'[1]Ex-Africa 2023'!B636+'[1]Ex-Africa 2023'!B735</f>
        <v>0</v>
      </c>
      <c r="Y33" s="85">
        <f>+'[1]Ex-Africa 2023'!B835+'[1]Ex-Africa 2023'!B934+'[1]Ex-Africa 2023'!B1033+'[1]Ex-Africa 2023'!B1132</f>
        <v>0</v>
      </c>
      <c r="Z33" s="146">
        <f t="shared" si="2"/>
        <v>11218709</v>
      </c>
      <c r="AB33" s="145">
        <f>+'[1]Ex-Africa 2024'!B41+'[1]Ex-Africa 2024'!B140+'[1]Ex-Africa 2024'!B239+'[1]Ex-Africa 2024'!B338</f>
        <v>7800611</v>
      </c>
      <c r="AC33" s="85">
        <f>+'[1]Ex-Africa 2024'!B438+'[1]Ex-Africa 2024'!B537+'[1]Ex-Africa 2024'!B636+'[1]Ex-Africa 2024'!B735</f>
        <v>0</v>
      </c>
      <c r="AD33" s="85">
        <f>+'[1]Ex-Africa 2024'!B835+'[1]Ex-Africa 2024'!B934+'[1]Ex-Africa 2024'!B1033+'[1]Ex-Africa 2024'!B1132</f>
        <v>0</v>
      </c>
      <c r="AE33" s="146">
        <f t="shared" si="3"/>
        <v>7800611</v>
      </c>
      <c r="AG33" s="145">
        <f>+'[1]Ex-Africa 2025'!B41+'[1]Ex-Africa 2025'!B140+'[1]Ex-Africa 2025'!B239+'[1]Ex-Africa 2025'!B338</f>
        <v>13000</v>
      </c>
      <c r="AH33" s="85">
        <f>+'[1]Ex-Africa 2025'!B438+'[1]Ex-Africa 2025'!B537+'[1]Ex-Africa 2025'!B636+'[1]Ex-Africa 2025'!B735</f>
        <v>6000</v>
      </c>
      <c r="AI33" s="85">
        <f>+'[1]Ex-Africa 2025'!B835+'[1]Ex-Africa 2025'!B934+'[1]Ex-Africa 2025'!B1033+'[1]Ex-Africa 2025'!B1132</f>
        <v>0</v>
      </c>
      <c r="AJ33" s="146">
        <f t="shared" si="4"/>
        <v>19000</v>
      </c>
    </row>
    <row r="34" spans="1:36" x14ac:dyDescent="0.25">
      <c r="A34" t="s">
        <v>143</v>
      </c>
      <c r="C34" s="145">
        <v>4083259</v>
      </c>
      <c r="D34" s="85">
        <v>3000</v>
      </c>
      <c r="E34" s="85">
        <v>0</v>
      </c>
      <c r="F34" s="146">
        <v>4086259</v>
      </c>
      <c r="H34" s="145">
        <v>152000</v>
      </c>
      <c r="I34" s="85">
        <v>0</v>
      </c>
      <c r="J34" s="85">
        <v>0</v>
      </c>
      <c r="K34" s="146">
        <v>152000</v>
      </c>
      <c r="M34" s="145">
        <f>+'[1]Ex Africa 2021'!B42+'[1]Ex Africa 2021'!B141+'[1]Ex Africa 2021'!B240+'[1]Ex Africa 2021'!B339</f>
        <v>85645</v>
      </c>
      <c r="N34" s="85">
        <f>+'[1]Ex Africa 2021'!B439+'[1]Ex Africa 2021'!B538+'[1]Ex Africa 2021'!B637+'[1]Ex Africa 2021'!B736</f>
        <v>0</v>
      </c>
      <c r="O34" s="85">
        <f>+'[1]Ex Africa 2021'!B836+'[1]Ex Africa 2021'!B935+'[1]Ex Africa 2021'!B1034+'[1]Ex Africa 2021'!B1133</f>
        <v>0</v>
      </c>
      <c r="P34" s="146">
        <f t="shared" si="0"/>
        <v>85645</v>
      </c>
      <c r="R34" s="145">
        <f>+'[1]Ex Africa 2022'!B42+'[1]Ex Africa 2022'!B141+'[1]Ex Africa 2022'!B240+'[1]Ex Africa 2022'!B339</f>
        <v>2630721</v>
      </c>
      <c r="S34" s="85">
        <f>+'[1]Ex Africa 2022'!B439+'[1]Ex Africa 2022'!B538+'[1]Ex Africa 2022'!B637+'[1]Ex Africa 2022'!B736</f>
        <v>0</v>
      </c>
      <c r="T34" s="85">
        <f>+'[1]Ex Africa 2022'!B836+'[1]Ex Africa 2022'!B935+'[1]Ex Africa 2022'!B1034+'[1]Ex Africa 2022'!B1133</f>
        <v>0</v>
      </c>
      <c r="U34" s="146">
        <f t="shared" si="1"/>
        <v>2630721</v>
      </c>
      <c r="W34" s="145">
        <f>+'[1]Ex-Africa 2023'!B42+'[1]Ex-Africa 2023'!B141+'[1]Ex-Africa 2023'!B240+'[1]Ex-Africa 2023'!B339</f>
        <v>5100</v>
      </c>
      <c r="X34" s="85">
        <f>+'[1]Ex-Africa 2023'!B439+'[1]Ex-Africa 2023'!B538+'[1]Ex-Africa 2023'!B637+'[1]Ex-Africa 2023'!B736</f>
        <v>0</v>
      </c>
      <c r="Y34" s="85">
        <f>+'[1]Ex-Africa 2023'!B836+'[1]Ex-Africa 2023'!B935+'[1]Ex-Africa 2023'!B1034+'[1]Ex-Africa 2023'!B1133</f>
        <v>0</v>
      </c>
      <c r="Z34" s="146">
        <f t="shared" si="2"/>
        <v>5100</v>
      </c>
      <c r="AB34" s="145">
        <f>+'[1]Ex-Africa 2024'!B42+'[1]Ex-Africa 2024'!B141+'[1]Ex-Africa 2024'!B240+'[1]Ex-Africa 2024'!B339</f>
        <v>147300</v>
      </c>
      <c r="AC34" s="85">
        <f>+'[1]Ex-Africa 2024'!B439+'[1]Ex-Africa 2024'!B538+'[1]Ex-Africa 2024'!B637+'[1]Ex-Africa 2024'!B736</f>
        <v>3000</v>
      </c>
      <c r="AD34" s="85">
        <f>+'[1]Ex-Africa 2024'!B836+'[1]Ex-Africa 2024'!B935+'[1]Ex-Africa 2024'!B1034+'[1]Ex-Africa 2024'!B1133</f>
        <v>0</v>
      </c>
      <c r="AE34" s="146">
        <f t="shared" si="3"/>
        <v>150300</v>
      </c>
      <c r="AG34" s="145">
        <f>+'[1]Ex-Africa 2025'!B42+'[1]Ex-Africa 2025'!B141+'[1]Ex-Africa 2025'!B240+'[1]Ex-Africa 2025'!B339</f>
        <v>2226923</v>
      </c>
      <c r="AH34" s="85">
        <f>+'[1]Ex-Africa 2025'!B439+'[1]Ex-Africa 2025'!B538+'[1]Ex-Africa 2025'!B637+'[1]Ex-Africa 2025'!B736</f>
        <v>0</v>
      </c>
      <c r="AI34" s="85">
        <f>+'[1]Ex-Africa 2025'!B836+'[1]Ex-Africa 2025'!B935+'[1]Ex-Africa 2025'!B1034+'[1]Ex-Africa 2025'!B1133</f>
        <v>0</v>
      </c>
      <c r="AJ34" s="146">
        <f t="shared" si="4"/>
        <v>2226923</v>
      </c>
    </row>
    <row r="35" spans="1:36" x14ac:dyDescent="0.25">
      <c r="A35" t="s">
        <v>146</v>
      </c>
      <c r="C35" s="145">
        <v>2000</v>
      </c>
      <c r="D35" s="85">
        <v>0</v>
      </c>
      <c r="E35" s="85">
        <v>0</v>
      </c>
      <c r="F35" s="146">
        <v>2000</v>
      </c>
      <c r="H35" s="145">
        <v>0</v>
      </c>
      <c r="I35" s="85">
        <v>0</v>
      </c>
      <c r="J35" s="85">
        <v>0</v>
      </c>
      <c r="K35" s="146">
        <v>0</v>
      </c>
      <c r="M35" s="145">
        <f>+'[1]Ex Africa 2021'!B45+'[1]Ex Africa 2021'!B144+'[1]Ex Africa 2021'!B243+'[1]Ex Africa 2021'!B342</f>
        <v>0</v>
      </c>
      <c r="N35" s="85">
        <f>+'[1]Ex Africa 2021'!B442+'[1]Ex Africa 2021'!B541+'[1]Ex Africa 2021'!B640+'[1]Ex Africa 2021'!B739</f>
        <v>0</v>
      </c>
      <c r="O35" s="85">
        <f>+'[1]Ex Africa 2021'!B839+'[1]Ex Africa 2021'!B938+'[1]Ex Africa 2021'!B1037+'[1]Ex Africa 2021'!B1136</f>
        <v>0</v>
      </c>
      <c r="P35" s="146">
        <f t="shared" si="0"/>
        <v>0</v>
      </c>
      <c r="R35" s="145">
        <f>+'[1]Ex Africa 2022'!B45+'[1]Ex Africa 2022'!B144+'[1]Ex Africa 2022'!B243+'[1]Ex Africa 2022'!B342</f>
        <v>0</v>
      </c>
      <c r="S35" s="85">
        <f>+'[1]Ex Africa 2022'!B442+'[1]Ex Africa 2022'!B541+'[1]Ex Africa 2022'!B640+'[1]Ex Africa 2022'!B739</f>
        <v>0</v>
      </c>
      <c r="T35" s="85">
        <f>+'[1]Ex Africa 2022'!B839+'[1]Ex Africa 2022'!B938+'[1]Ex Africa 2022'!B1037+'[1]Ex Africa 2022'!B1136</f>
        <v>0</v>
      </c>
      <c r="U35" s="146">
        <f t="shared" si="1"/>
        <v>0</v>
      </c>
      <c r="W35" s="145">
        <f>+'[1]Ex-Africa 2023'!B45+'[1]Ex-Africa 2023'!B144+'[1]Ex-Africa 2023'!B243+'[1]Ex-Africa 2023'!B342</f>
        <v>26400</v>
      </c>
      <c r="X35" s="85">
        <f>+'[1]Ex-Africa 2023'!B442+'[1]Ex-Africa 2023'!B541+'[1]Ex-Africa 2023'!B640+'[1]Ex-Africa 2023'!B739</f>
        <v>0</v>
      </c>
      <c r="Y35" s="85">
        <f>+'[1]Ex-Africa 2023'!B839+'[1]Ex-Africa 2023'!B938+'[1]Ex-Africa 2023'!B1037+'[1]Ex-Africa 2023'!B1136</f>
        <v>0</v>
      </c>
      <c r="Z35" s="146">
        <f t="shared" si="2"/>
        <v>26400</v>
      </c>
      <c r="AB35" s="145">
        <f>+'[1]Ex-Africa 2024'!B45+'[1]Ex-Africa 2024'!B144+'[1]Ex-Africa 2024'!B243+'[1]Ex-Africa 2024'!B342</f>
        <v>19205</v>
      </c>
      <c r="AC35" s="85">
        <f>+'[1]Ex-Africa 2024'!B442+'[1]Ex-Africa 2024'!B541+'[1]Ex-Africa 2024'!B640+'[1]Ex-Africa 2024'!B739</f>
        <v>0</v>
      </c>
      <c r="AD35" s="85">
        <f>+'[1]Ex-Africa 2024'!B839+'[1]Ex-Africa 2024'!B938+'[1]Ex-Africa 2024'!B1037+'[1]Ex-Africa 2024'!B1136</f>
        <v>0</v>
      </c>
      <c r="AE35" s="146">
        <f t="shared" si="3"/>
        <v>19205</v>
      </c>
      <c r="AG35" s="145">
        <f>+'[1]Ex-Africa 2025'!B45+'[1]Ex-Africa 2025'!B144+'[1]Ex-Africa 2025'!B243+'[1]Ex-Africa 2025'!B342</f>
        <v>0</v>
      </c>
      <c r="AH35" s="85">
        <f>+'[1]Ex-Africa 2025'!B442+'[1]Ex-Africa 2025'!B541+'[1]Ex-Africa 2025'!B640+'[1]Ex-Africa 2025'!B739</f>
        <v>0</v>
      </c>
      <c r="AI35" s="85">
        <f>+'[1]Ex-Africa 2025'!B839+'[1]Ex-Africa 2025'!B938+'[1]Ex-Africa 2025'!B1037+'[1]Ex-Africa 2025'!B1136</f>
        <v>0</v>
      </c>
      <c r="AJ35" s="146">
        <f t="shared" si="4"/>
        <v>0</v>
      </c>
    </row>
    <row r="36" spans="1:36" x14ac:dyDescent="0.25">
      <c r="A36" t="s">
        <v>204</v>
      </c>
      <c r="C36" s="145">
        <v>1157331</v>
      </c>
      <c r="D36" s="85">
        <v>0</v>
      </c>
      <c r="E36" s="85">
        <v>0</v>
      </c>
      <c r="F36" s="146">
        <v>1157331</v>
      </c>
      <c r="H36" s="145">
        <v>108600</v>
      </c>
      <c r="I36" s="85">
        <v>0</v>
      </c>
      <c r="J36" s="85">
        <v>0</v>
      </c>
      <c r="K36" s="146">
        <v>108600</v>
      </c>
      <c r="M36" s="145">
        <f>+'[1]Ex Africa 2021'!B50+'[1]Ex Africa 2021'!B149+'[1]Ex Africa 2021'!B248+'[1]Ex Africa 2021'!B347</f>
        <v>100550</v>
      </c>
      <c r="N36" s="85">
        <f>+'[1]Ex Africa 2021'!B447+'[1]Ex Africa 2021'!B546+'[1]Ex Africa 2021'!B645+'[1]Ex Africa 2021'!B744</f>
        <v>0</v>
      </c>
      <c r="O36" s="85">
        <f>+'[1]Ex Africa 2021'!B844+'[1]Ex Africa 2021'!B943+'[1]Ex Africa 2021'!B1042+'[1]Ex Africa 2021'!B1141</f>
        <v>0</v>
      </c>
      <c r="P36" s="146">
        <f t="shared" si="0"/>
        <v>100550</v>
      </c>
      <c r="R36" s="145">
        <f>+'[1]Ex Africa 2022'!B50+'[1]Ex Africa 2022'!B149+'[1]Ex Africa 2022'!B248+'[1]Ex Africa 2022'!B347</f>
        <v>922445</v>
      </c>
      <c r="S36" s="85">
        <f>+'[1]Ex Africa 2022'!B447+'[1]Ex Africa 2022'!B546+'[1]Ex Africa 2022'!B645+'[1]Ex Africa 2022'!B744</f>
        <v>0</v>
      </c>
      <c r="T36" s="85">
        <f>+'[1]Ex Africa 2022'!B844+'[1]Ex Africa 2022'!B943+'[1]Ex Africa 2022'!B1042+'[1]Ex Africa 2022'!B1141</f>
        <v>0</v>
      </c>
      <c r="U36" s="146">
        <f t="shared" si="1"/>
        <v>922445</v>
      </c>
      <c r="W36" s="145">
        <f>+'[1]Ex-Africa 2023'!B50+'[1]Ex-Africa 2023'!B149+'[1]Ex-Africa 2023'!B248+'[1]Ex-Africa 2023'!B347</f>
        <v>98650</v>
      </c>
      <c r="X36" s="85">
        <f>+'[1]Ex-Africa 2023'!B447+'[1]Ex-Africa 2023'!B546+'[1]Ex-Africa 2023'!B645+'[1]Ex-Africa 2023'!B744</f>
        <v>0</v>
      </c>
      <c r="Y36" s="85">
        <f>+'[1]Ex-Africa 2023'!B844+'[1]Ex-Africa 2023'!B943+'[1]Ex-Africa 2023'!B1042+'[1]Ex-Africa 2023'!B1141</f>
        <v>0</v>
      </c>
      <c r="Z36" s="146">
        <f t="shared" si="2"/>
        <v>98650</v>
      </c>
      <c r="AB36" s="145">
        <f>+'[1]Ex-Africa 2024'!B50+'[1]Ex-Africa 2024'!B149+'[1]Ex-Africa 2024'!B248+'[1]Ex-Africa 2024'!B347</f>
        <v>59466</v>
      </c>
      <c r="AC36" s="85">
        <f>+'[1]Ex-Africa 2024'!B447+'[1]Ex-Africa 2024'!B546+'[1]Ex-Africa 2024'!B645+'[1]Ex-Africa 2024'!B744</f>
        <v>0</v>
      </c>
      <c r="AD36" s="85">
        <f>+'[1]Ex-Africa 2024'!B844+'[1]Ex-Africa 2024'!B943+'[1]Ex-Africa 2024'!B1042+'[1]Ex-Africa 2024'!B1141</f>
        <v>0</v>
      </c>
      <c r="AE36" s="146">
        <f t="shared" si="3"/>
        <v>59466</v>
      </c>
      <c r="AG36" s="145">
        <f>+'[1]Ex-Africa 2025'!B50+'[1]Ex-Africa 2025'!B149+'[1]Ex-Africa 2025'!B248+'[1]Ex-Africa 2025'!B347</f>
        <v>321803</v>
      </c>
      <c r="AH36" s="85">
        <f>+'[1]Ex-Africa 2025'!B447+'[1]Ex-Africa 2025'!B546+'[1]Ex-Africa 2025'!B645+'[1]Ex-Africa 2025'!B744</f>
        <v>0</v>
      </c>
      <c r="AI36" s="85">
        <f>+'[1]Ex-Africa 2025'!B844+'[1]Ex-Africa 2025'!B943+'[1]Ex-Africa 2025'!B1042+'[1]Ex-Africa 2025'!B1141</f>
        <v>0</v>
      </c>
      <c r="AJ36" s="146">
        <f t="shared" si="4"/>
        <v>321803</v>
      </c>
    </row>
    <row r="37" spans="1:36" x14ac:dyDescent="0.25">
      <c r="A37" t="s">
        <v>154</v>
      </c>
      <c r="C37" s="145">
        <v>230873</v>
      </c>
      <c r="D37" s="85">
        <v>1000</v>
      </c>
      <c r="E37" s="85">
        <v>0</v>
      </c>
      <c r="F37" s="146">
        <v>231873</v>
      </c>
      <c r="H37" s="145">
        <v>26000</v>
      </c>
      <c r="I37" s="85">
        <v>0</v>
      </c>
      <c r="J37" s="85">
        <v>0</v>
      </c>
      <c r="K37" s="146">
        <v>26000</v>
      </c>
      <c r="M37" s="145">
        <f>+'[1]Ex Africa 2021'!B53+'[1]Ex Africa 2021'!B152+'[1]Ex Africa 2021'!B251+'[1]Ex Africa 2021'!B350</f>
        <v>0</v>
      </c>
      <c r="N37" s="85">
        <f>+'[1]Ex Africa 2021'!B450+'[1]Ex Africa 2021'!B549+'[1]Ex Africa 2021'!B648+'[1]Ex Africa 2021'!B747</f>
        <v>0</v>
      </c>
      <c r="O37" s="85">
        <f>+'[1]Ex Africa 2021'!B847+'[1]Ex Africa 2021'!B946+'[1]Ex Africa 2021'!B1045+'[1]Ex Africa 2021'!B1144</f>
        <v>0</v>
      </c>
      <c r="P37" s="146">
        <f t="shared" si="0"/>
        <v>0</v>
      </c>
      <c r="R37" s="145">
        <f>+'[1]Ex Africa 2022'!B53+'[1]Ex Africa 2022'!B152+'[1]Ex Africa 2022'!B251+'[1]Ex Africa 2022'!B350</f>
        <v>147400</v>
      </c>
      <c r="S37" s="85">
        <f>+'[1]Ex Africa 2022'!B450+'[1]Ex Africa 2022'!B549+'[1]Ex Africa 2022'!B648+'[1]Ex Africa 2022'!B747</f>
        <v>0</v>
      </c>
      <c r="T37" s="85">
        <f>+'[1]Ex Africa 2022'!B847+'[1]Ex Africa 2022'!B946+'[1]Ex Africa 2022'!B1045+'[1]Ex Africa 2022'!B1144</f>
        <v>0</v>
      </c>
      <c r="U37" s="146">
        <f t="shared" si="1"/>
        <v>147400</v>
      </c>
      <c r="W37" s="145">
        <f>+'[1]Ex-Africa 2023'!B53+'[1]Ex-Africa 2023'!B152+'[1]Ex-Africa 2023'!B251+'[1]Ex-Africa 2023'!B350</f>
        <v>82700</v>
      </c>
      <c r="X37" s="85">
        <f>+'[1]Ex-Africa 2023'!B450+'[1]Ex-Africa 2023'!B549+'[1]Ex-Africa 2023'!B648+'[1]Ex-Africa 2023'!B747</f>
        <v>0</v>
      </c>
      <c r="Y37" s="85">
        <f>+'[1]Ex-Africa 2023'!B847+'[1]Ex-Africa 2023'!B946+'[1]Ex-Africa 2023'!B1045+'[1]Ex-Africa 2023'!B1144</f>
        <v>0</v>
      </c>
      <c r="Z37" s="146">
        <f t="shared" si="2"/>
        <v>82700</v>
      </c>
      <c r="AB37" s="145">
        <f>+'[1]Ex-Africa 2024'!B53+'[1]Ex-Africa 2024'!B152+'[1]Ex-Africa 2024'!B251+'[1]Ex-Africa 2024'!B350</f>
        <v>63400</v>
      </c>
      <c r="AC37" s="85">
        <f>+'[1]Ex-Africa 2024'!B450+'[1]Ex-Africa 2024'!B549+'[1]Ex-Africa 2024'!B648+'[1]Ex-Africa 2024'!B747</f>
        <v>0</v>
      </c>
      <c r="AD37" s="85">
        <f>+'[1]Ex-Africa 2024'!B847+'[1]Ex-Africa 2024'!B946+'[1]Ex-Africa 2024'!B1045+'[1]Ex-Africa 2024'!B1144</f>
        <v>0</v>
      </c>
      <c r="AE37" s="146">
        <f t="shared" si="3"/>
        <v>63400</v>
      </c>
      <c r="AG37" s="145">
        <f>+'[1]Ex-Africa 2025'!B53+'[1]Ex-Africa 2025'!B152+'[1]Ex-Africa 2025'!B251+'[1]Ex-Africa 2025'!B350</f>
        <v>128450</v>
      </c>
      <c r="AH37" s="85">
        <f>+'[1]Ex-Africa 2025'!B450+'[1]Ex-Africa 2025'!B549+'[1]Ex-Africa 2025'!B648+'[1]Ex-Africa 2025'!B747</f>
        <v>0</v>
      </c>
      <c r="AI37" s="85">
        <f>+'[1]Ex-Africa 2025'!B847+'[1]Ex-Africa 2025'!B946+'[1]Ex-Africa 2025'!B1045+'[1]Ex-Africa 2025'!B1144</f>
        <v>0</v>
      </c>
      <c r="AJ37" s="146">
        <f t="shared" si="4"/>
        <v>128450</v>
      </c>
    </row>
    <row r="38" spans="1:36" x14ac:dyDescent="0.25">
      <c r="A38" t="s">
        <v>156</v>
      </c>
      <c r="C38" s="145">
        <v>6000</v>
      </c>
      <c r="D38" s="85">
        <v>0</v>
      </c>
      <c r="E38" s="85">
        <v>0</v>
      </c>
      <c r="F38" s="146">
        <v>6000</v>
      </c>
      <c r="H38" s="145">
        <v>0</v>
      </c>
      <c r="I38" s="85">
        <v>0</v>
      </c>
      <c r="J38" s="85">
        <v>0</v>
      </c>
      <c r="K38" s="146">
        <v>0</v>
      </c>
      <c r="M38" s="145">
        <f>+'[1]Ex Africa 2021'!B55+'[1]Ex Africa 2021'!B154+'[1]Ex Africa 2021'!B253+'[1]Ex Africa 2021'!B352</f>
        <v>0</v>
      </c>
      <c r="N38" s="85">
        <f>+'[1]Ex Africa 2021'!B452+'[1]Ex Africa 2021'!B551+'[1]Ex Africa 2021'!B650+'[1]Ex Africa 2021'!B749</f>
        <v>0</v>
      </c>
      <c r="O38" s="85">
        <f>+'[1]Ex Africa 2021'!B849+'[1]Ex Africa 2021'!B948+'[1]Ex Africa 2021'!B1047+'[1]Ex Africa 2021'!B1146</f>
        <v>0</v>
      </c>
      <c r="P38" s="146">
        <f t="shared" si="0"/>
        <v>0</v>
      </c>
      <c r="R38" s="145">
        <f>+'[1]Ex Africa 2022'!B55+'[1]Ex Africa 2022'!B154+'[1]Ex Africa 2022'!B253+'[1]Ex Africa 2022'!B352</f>
        <v>0</v>
      </c>
      <c r="S38" s="85">
        <f>+'[1]Ex Africa 2022'!B452+'[1]Ex Africa 2022'!B551+'[1]Ex Africa 2022'!B650+'[1]Ex Africa 2022'!B749</f>
        <v>0</v>
      </c>
      <c r="T38" s="85">
        <f>+'[1]Ex Africa 2022'!B849+'[1]Ex Africa 2022'!B948+'[1]Ex Africa 2022'!B1047+'[1]Ex Africa 2022'!B1146</f>
        <v>0</v>
      </c>
      <c r="U38" s="146">
        <f t="shared" si="1"/>
        <v>0</v>
      </c>
      <c r="W38" s="145">
        <f>+'[1]Ex-Africa 2023'!B55+'[1]Ex-Africa 2023'!B154+'[1]Ex-Africa 2023'!B253+'[1]Ex-Africa 2023'!B352</f>
        <v>3000</v>
      </c>
      <c r="X38" s="85">
        <f>+'[1]Ex-Africa 2023'!B452+'[1]Ex-Africa 2023'!B551+'[1]Ex-Africa 2023'!B650+'[1]Ex-Africa 2023'!B749</f>
        <v>0</v>
      </c>
      <c r="Y38" s="85">
        <f>+'[1]Ex-Africa 2023'!B849+'[1]Ex-Africa 2023'!B948+'[1]Ex-Africa 2023'!B1047+'[1]Ex-Africa 2023'!B1146</f>
        <v>0</v>
      </c>
      <c r="Z38" s="146">
        <f t="shared" si="2"/>
        <v>3000</v>
      </c>
      <c r="AB38" s="145">
        <f>+'[1]Ex-Africa 2024'!B55+'[1]Ex-Africa 2024'!B154+'[1]Ex-Africa 2024'!B253+'[1]Ex-Africa 2024'!B352</f>
        <v>0</v>
      </c>
      <c r="AC38" s="85">
        <f>+'[1]Ex-Africa 2024'!B452+'[1]Ex-Africa 2024'!B551+'[1]Ex-Africa 2024'!B650+'[1]Ex-Africa 2024'!B749</f>
        <v>0</v>
      </c>
      <c r="AD38" s="85">
        <f>+'[1]Ex-Africa 2024'!B849+'[1]Ex-Africa 2024'!B948+'[1]Ex-Africa 2024'!B1047+'[1]Ex-Africa 2024'!B1146</f>
        <v>0</v>
      </c>
      <c r="AE38" s="146">
        <f t="shared" si="3"/>
        <v>0</v>
      </c>
      <c r="AG38" s="145">
        <f>+'[1]Ex-Africa 2025'!B55+'[1]Ex-Africa 2025'!B154+'[1]Ex-Africa 2025'!B253+'[1]Ex-Africa 2025'!B352</f>
        <v>0</v>
      </c>
      <c r="AH38" s="85">
        <f>+'[1]Ex-Africa 2025'!B452+'[1]Ex-Africa 2025'!B551+'[1]Ex-Africa 2025'!B650+'[1]Ex-Africa 2025'!B749</f>
        <v>0</v>
      </c>
      <c r="AI38" s="85">
        <f>+'[1]Ex-Africa 2025'!B849+'[1]Ex-Africa 2025'!B948+'[1]Ex-Africa 2025'!B1047+'[1]Ex-Africa 2025'!B1146</f>
        <v>0</v>
      </c>
      <c r="AJ38" s="146">
        <f t="shared" si="4"/>
        <v>0</v>
      </c>
    </row>
    <row r="39" spans="1:36" x14ac:dyDescent="0.25">
      <c r="A39" t="s">
        <v>158</v>
      </c>
      <c r="C39" s="145">
        <v>70000</v>
      </c>
      <c r="D39" s="85">
        <v>0</v>
      </c>
      <c r="E39" s="85">
        <v>0</v>
      </c>
      <c r="F39" s="146">
        <v>70000</v>
      </c>
      <c r="H39" s="145">
        <v>50000</v>
      </c>
      <c r="I39" s="85">
        <v>0</v>
      </c>
      <c r="J39" s="85">
        <v>0</v>
      </c>
      <c r="K39" s="146">
        <v>50000</v>
      </c>
      <c r="M39" s="145">
        <f>+'[1]Ex Africa 2021'!B57+'[1]Ex Africa 2021'!B156+'[1]Ex Africa 2021'!B255+'[1]Ex Africa 2021'!B354</f>
        <v>88500</v>
      </c>
      <c r="N39" s="85">
        <f>+'[1]Ex Africa 2021'!B454+'[1]Ex Africa 2021'!B553+'[1]Ex Africa 2021'!B652+'[1]Ex Africa 2021'!B751</f>
        <v>0</v>
      </c>
      <c r="O39" s="85">
        <f>+'[1]Ex Africa 2021'!B851+'[1]Ex Africa 2021'!B950+'[1]Ex Africa 2021'!B1049+'[1]Ex Africa 2021'!B1148</f>
        <v>0</v>
      </c>
      <c r="P39" s="146">
        <f t="shared" si="0"/>
        <v>88500</v>
      </c>
      <c r="R39" s="145">
        <f>+'[1]Ex Africa 2022'!B57+'[1]Ex Africa 2022'!B156+'[1]Ex Africa 2022'!B255+'[1]Ex Africa 2022'!B354</f>
        <v>0</v>
      </c>
      <c r="S39" s="85">
        <f>+'[1]Ex Africa 2022'!B454+'[1]Ex Africa 2022'!B553+'[1]Ex Africa 2022'!B652+'[1]Ex Africa 2022'!B751</f>
        <v>0</v>
      </c>
      <c r="T39" s="85">
        <f>+'[1]Ex Africa 2022'!B851+'[1]Ex Africa 2022'!B950+'[1]Ex Africa 2022'!B1049+'[1]Ex Africa 2022'!B1148</f>
        <v>0</v>
      </c>
      <c r="U39" s="146">
        <f t="shared" si="1"/>
        <v>0</v>
      </c>
      <c r="W39" s="145">
        <f>+'[1]Ex-Africa 2023'!B57+'[1]Ex-Africa 2023'!B156+'[1]Ex-Africa 2023'!B255+'[1]Ex-Africa 2023'!B354</f>
        <v>60000</v>
      </c>
      <c r="X39" s="85">
        <f>+'[1]Ex-Africa 2023'!B454+'[1]Ex-Africa 2023'!B553+'[1]Ex-Africa 2023'!B652+'[1]Ex-Africa 2023'!B751</f>
        <v>0</v>
      </c>
      <c r="Y39" s="85">
        <f>+'[1]Ex-Africa 2023'!B851+'[1]Ex-Africa 2023'!B950+'[1]Ex-Africa 2023'!B1049+'[1]Ex-Africa 2023'!B1148</f>
        <v>0</v>
      </c>
      <c r="Z39" s="146">
        <f t="shared" si="2"/>
        <v>60000</v>
      </c>
      <c r="AB39" s="145">
        <f>+'[1]Ex-Africa 2024'!B57+'[1]Ex-Africa 2024'!B156+'[1]Ex-Africa 2024'!B255+'[1]Ex-Africa 2024'!B354</f>
        <v>0</v>
      </c>
      <c r="AC39" s="85">
        <f>+'[1]Ex-Africa 2024'!B454+'[1]Ex-Africa 2024'!B553+'[1]Ex-Africa 2024'!B652+'[1]Ex-Africa 2024'!B751</f>
        <v>0</v>
      </c>
      <c r="AD39" s="85">
        <f>+'[1]Ex-Africa 2024'!B851+'[1]Ex-Africa 2024'!B950+'[1]Ex-Africa 2024'!B1049+'[1]Ex-Africa 2024'!B1148</f>
        <v>0</v>
      </c>
      <c r="AE39" s="146">
        <f t="shared" si="3"/>
        <v>0</v>
      </c>
      <c r="AG39" s="145">
        <f>+'[1]Ex-Africa 2025'!B57+'[1]Ex-Africa 2025'!B156+'[1]Ex-Africa 2025'!B255+'[1]Ex-Africa 2025'!B354</f>
        <v>0</v>
      </c>
      <c r="AH39" s="85">
        <f>+'[1]Ex-Africa 2025'!B454+'[1]Ex-Africa 2025'!B553+'[1]Ex-Africa 2025'!B652+'[1]Ex-Africa 2025'!B751</f>
        <v>0</v>
      </c>
      <c r="AI39" s="85">
        <f>+'[1]Ex-Africa 2025'!B851+'[1]Ex-Africa 2025'!B950+'[1]Ex-Africa 2025'!B1049+'[1]Ex-Africa 2025'!B1148</f>
        <v>0</v>
      </c>
      <c r="AJ39" s="146">
        <f t="shared" si="4"/>
        <v>0</v>
      </c>
    </row>
    <row r="40" spans="1:36" x14ac:dyDescent="0.25">
      <c r="A40" t="s">
        <v>205</v>
      </c>
      <c r="C40" s="145">
        <v>0</v>
      </c>
      <c r="D40" s="85">
        <v>0</v>
      </c>
      <c r="E40" s="85">
        <v>0</v>
      </c>
      <c r="F40" s="146">
        <v>0</v>
      </c>
      <c r="H40" s="145">
        <v>500</v>
      </c>
      <c r="I40" s="85">
        <v>0</v>
      </c>
      <c r="J40" s="85">
        <v>0</v>
      </c>
      <c r="K40" s="146">
        <v>500</v>
      </c>
      <c r="M40" s="145">
        <f>+'[1]Ex Africa 2021'!B58+'[1]Ex Africa 2021'!B157+'[1]Ex Africa 2021'!B256+'[1]Ex Africa 2021'!B355</f>
        <v>0</v>
      </c>
      <c r="N40" s="85">
        <f>+'[1]Ex Africa 2021'!B455+'[1]Ex Africa 2021'!B554+'[1]Ex Africa 2021'!B653+'[1]Ex Africa 2021'!B752</f>
        <v>0</v>
      </c>
      <c r="O40" s="85">
        <f>+'[1]Ex Africa 2021'!B852+'[1]Ex Africa 2021'!B951+'[1]Ex Africa 2021'!B1050+'[1]Ex Africa 2021'!B1149</f>
        <v>0</v>
      </c>
      <c r="P40" s="146">
        <f t="shared" si="0"/>
        <v>0</v>
      </c>
      <c r="R40" s="145">
        <f>+'[1]Ex Africa 2022'!B58+'[1]Ex Africa 2022'!B157+'[1]Ex Africa 2022'!B256+'[1]Ex Africa 2022'!B355</f>
        <v>0</v>
      </c>
      <c r="S40" s="85">
        <f>+'[1]Ex Africa 2022'!B455+'[1]Ex Africa 2022'!B554+'[1]Ex Africa 2022'!B653+'[1]Ex Africa 2022'!B752</f>
        <v>0</v>
      </c>
      <c r="T40" s="85">
        <f>+'[1]Ex Africa 2022'!B852+'[1]Ex Africa 2022'!B951+'[1]Ex Africa 2022'!B1050+'[1]Ex Africa 2022'!B1149</f>
        <v>0</v>
      </c>
      <c r="U40" s="146">
        <f t="shared" si="1"/>
        <v>0</v>
      </c>
      <c r="W40" s="145">
        <f>+'[1]Ex-Africa 2023'!B58+'[1]Ex-Africa 2023'!B157+'[1]Ex-Africa 2023'!B256+'[1]Ex-Africa 2023'!B355</f>
        <v>0</v>
      </c>
      <c r="X40" s="85">
        <f>+'[1]Ex-Africa 2023'!B455+'[1]Ex-Africa 2023'!B554+'[1]Ex-Africa 2023'!B653+'[1]Ex-Africa 2023'!B752</f>
        <v>0</v>
      </c>
      <c r="Y40" s="85">
        <f>+'[1]Ex-Africa 2023'!B852+'[1]Ex-Africa 2023'!B951+'[1]Ex-Africa 2023'!B1050+'[1]Ex-Africa 2023'!B1149</f>
        <v>0</v>
      </c>
      <c r="Z40" s="146">
        <f t="shared" si="2"/>
        <v>0</v>
      </c>
      <c r="AB40" s="145">
        <f>+'[1]Ex-Africa 2024'!B58+'[1]Ex-Africa 2024'!B157+'[1]Ex-Africa 2024'!B256+'[1]Ex-Africa 2024'!B355</f>
        <v>0</v>
      </c>
      <c r="AC40" s="85">
        <f>+'[1]Ex-Africa 2024'!B455+'[1]Ex-Africa 2024'!B554+'[1]Ex-Africa 2024'!B653+'[1]Ex-Africa 2024'!B752</f>
        <v>0</v>
      </c>
      <c r="AD40" s="85">
        <f>+'[1]Ex-Africa 2024'!B852+'[1]Ex-Africa 2024'!B951+'[1]Ex-Africa 2024'!B1050+'[1]Ex-Africa 2024'!B1149</f>
        <v>0</v>
      </c>
      <c r="AE40" s="146">
        <f t="shared" si="3"/>
        <v>0</v>
      </c>
      <c r="AG40" s="145">
        <f>+'[1]Ex-Africa 2025'!B58+'[1]Ex-Africa 2025'!B157+'[1]Ex-Africa 2025'!B256+'[1]Ex-Africa 2025'!B355</f>
        <v>0</v>
      </c>
      <c r="AH40" s="85">
        <f>+'[1]Ex-Africa 2025'!B455+'[1]Ex-Africa 2025'!B554+'[1]Ex-Africa 2025'!B653+'[1]Ex-Africa 2025'!B752</f>
        <v>0</v>
      </c>
      <c r="AI40" s="85">
        <f>+'[1]Ex-Africa 2025'!B852+'[1]Ex-Africa 2025'!B951+'[1]Ex-Africa 2025'!B1050+'[1]Ex-Africa 2025'!B1149</f>
        <v>0</v>
      </c>
      <c r="AJ40" s="146">
        <f t="shared" si="4"/>
        <v>0</v>
      </c>
    </row>
    <row r="41" spans="1:36" x14ac:dyDescent="0.25">
      <c r="A41" t="s">
        <v>160</v>
      </c>
      <c r="C41" s="145">
        <v>4000</v>
      </c>
      <c r="D41" s="85">
        <v>0</v>
      </c>
      <c r="E41" s="85">
        <v>0</v>
      </c>
      <c r="F41" s="146">
        <v>4000</v>
      </c>
      <c r="H41" s="145">
        <v>0</v>
      </c>
      <c r="I41" s="85">
        <v>0</v>
      </c>
      <c r="J41" s="85">
        <v>0</v>
      </c>
      <c r="K41" s="146">
        <v>0</v>
      </c>
      <c r="M41" s="145">
        <f>+'[1]Ex Africa 2021'!B59+'[1]Ex Africa 2021'!B158+'[1]Ex Africa 2021'!B257+'[1]Ex Africa 2021'!B356</f>
        <v>3600</v>
      </c>
      <c r="N41" s="85">
        <f>+'[1]Ex Africa 2021'!B456+'[1]Ex Africa 2021'!B555+'[1]Ex Africa 2021'!B654+'[1]Ex Africa 2021'!B753</f>
        <v>0</v>
      </c>
      <c r="O41" s="85">
        <f>+'[1]Ex Africa 2021'!B853+'[1]Ex Africa 2021'!B952+'[1]Ex Africa 2021'!B1051+'[1]Ex Africa 2021'!B1150</f>
        <v>0</v>
      </c>
      <c r="P41" s="146">
        <f t="shared" si="0"/>
        <v>3600</v>
      </c>
      <c r="R41" s="145">
        <f>+'[1]Ex Africa 2022'!B59+'[1]Ex Africa 2022'!B158+'[1]Ex Africa 2022'!B257+'[1]Ex Africa 2022'!B356</f>
        <v>3600</v>
      </c>
      <c r="S41" s="85">
        <f>+'[1]Ex Africa 2022'!B456+'[1]Ex Africa 2022'!B555+'[1]Ex Africa 2022'!B654+'[1]Ex Africa 2022'!B753</f>
        <v>0</v>
      </c>
      <c r="T41" s="85">
        <f>+'[1]Ex Africa 2022'!B853+'[1]Ex Africa 2022'!B952+'[1]Ex Africa 2022'!B1051+'[1]Ex Africa 2022'!B1150</f>
        <v>0</v>
      </c>
      <c r="U41" s="146">
        <f t="shared" si="1"/>
        <v>3600</v>
      </c>
      <c r="W41" s="145">
        <f>+'[1]Ex-Africa 2023'!B59+'[1]Ex-Africa 2023'!B158+'[1]Ex-Africa 2023'!B257+'[1]Ex-Africa 2023'!B356</f>
        <v>8500</v>
      </c>
      <c r="X41" s="85">
        <f>+'[1]Ex-Africa 2023'!B456+'[1]Ex-Africa 2023'!B555+'[1]Ex-Africa 2023'!B654+'[1]Ex-Africa 2023'!B753</f>
        <v>0</v>
      </c>
      <c r="Y41" s="85">
        <f>+'[1]Ex-Africa 2023'!B853+'[1]Ex-Africa 2023'!B952+'[1]Ex-Africa 2023'!B1051+'[1]Ex-Africa 2023'!B1150</f>
        <v>0</v>
      </c>
      <c r="Z41" s="146">
        <f t="shared" si="2"/>
        <v>8500</v>
      </c>
      <c r="AB41" s="145">
        <f>+'[1]Ex-Africa 2024'!B59+'[1]Ex-Africa 2024'!B158+'[1]Ex-Africa 2024'!B257+'[1]Ex-Africa 2024'!B356</f>
        <v>6000</v>
      </c>
      <c r="AC41" s="85">
        <f>+'[1]Ex-Africa 2024'!B456+'[1]Ex-Africa 2024'!B555+'[1]Ex-Africa 2024'!B654+'[1]Ex-Africa 2024'!B753</f>
        <v>0</v>
      </c>
      <c r="AD41" s="85">
        <f>+'[1]Ex-Africa 2024'!B853+'[1]Ex-Africa 2024'!B952+'[1]Ex-Africa 2024'!B1051+'[1]Ex-Africa 2024'!B1150</f>
        <v>0</v>
      </c>
      <c r="AE41" s="146">
        <f t="shared" si="3"/>
        <v>6000</v>
      </c>
      <c r="AG41" s="145">
        <f>+'[1]Ex-Africa 2025'!B59+'[1]Ex-Africa 2025'!B158+'[1]Ex-Africa 2025'!B257+'[1]Ex-Africa 2025'!B356</f>
        <v>0</v>
      </c>
      <c r="AH41" s="85">
        <f>+'[1]Ex-Africa 2025'!B456+'[1]Ex-Africa 2025'!B555+'[1]Ex-Africa 2025'!B654+'[1]Ex-Africa 2025'!B753</f>
        <v>0</v>
      </c>
      <c r="AI41" s="85">
        <f>+'[1]Ex-Africa 2025'!B853+'[1]Ex-Africa 2025'!B952+'[1]Ex-Africa 2025'!B1051+'[1]Ex-Africa 2025'!B1150</f>
        <v>0</v>
      </c>
      <c r="AJ41" s="146">
        <f t="shared" si="4"/>
        <v>0</v>
      </c>
    </row>
    <row r="42" spans="1:36" x14ac:dyDescent="0.25">
      <c r="A42" t="s">
        <v>161</v>
      </c>
      <c r="C42" s="145">
        <v>6949482</v>
      </c>
      <c r="D42" s="85">
        <v>0</v>
      </c>
      <c r="E42" s="85">
        <v>0</v>
      </c>
      <c r="F42" s="146">
        <v>6949482</v>
      </c>
      <c r="H42" s="145">
        <v>1170480</v>
      </c>
      <c r="I42" s="85">
        <v>0</v>
      </c>
      <c r="J42" s="85">
        <v>0</v>
      </c>
      <c r="K42" s="146">
        <v>1170480</v>
      </c>
      <c r="M42" s="145">
        <f>+'[1]Ex Africa 2021'!B60+'[1]Ex Africa 2021'!B159+'[1]Ex Africa 2021'!B258+'[1]Ex Africa 2021'!B357</f>
        <v>475100</v>
      </c>
      <c r="N42" s="85">
        <f>+'[1]Ex Africa 2021'!B457+'[1]Ex Africa 2021'!B556+'[1]Ex Africa 2021'!B655+'[1]Ex Africa 2021'!B754</f>
        <v>0</v>
      </c>
      <c r="O42" s="85">
        <f>+'[1]Ex Africa 2021'!B854+'[1]Ex Africa 2021'!B953+'[1]Ex Africa 2021'!B1052+'[1]Ex Africa 2021'!B1151</f>
        <v>0</v>
      </c>
      <c r="P42" s="146">
        <f t="shared" si="0"/>
        <v>475100</v>
      </c>
      <c r="R42" s="145">
        <f>+'[1]Ex Africa 2022'!B60+'[1]Ex Africa 2022'!B159+'[1]Ex Africa 2022'!B258+'[1]Ex Africa 2022'!B357</f>
        <v>1968700</v>
      </c>
      <c r="S42" s="85">
        <f>+'[1]Ex Africa 2022'!B457+'[1]Ex Africa 2022'!B556+'[1]Ex Africa 2022'!B655+'[1]Ex Africa 2022'!B754</f>
        <v>0</v>
      </c>
      <c r="T42" s="85">
        <f>+'[1]Ex Africa 2022'!B854+'[1]Ex Africa 2022'!B953+'[1]Ex Africa 2022'!B1052+'[1]Ex Africa 2022'!B1151</f>
        <v>0</v>
      </c>
      <c r="U42" s="146">
        <f t="shared" si="1"/>
        <v>1968700</v>
      </c>
      <c r="W42" s="145">
        <f>+'[1]Ex-Africa 2023'!B60+'[1]Ex-Africa 2023'!B159+'[1]Ex-Africa 2023'!B258+'[1]Ex-Africa 2023'!B357</f>
        <v>2014600</v>
      </c>
      <c r="X42" s="85">
        <f>+'[1]Ex-Africa 2023'!B457+'[1]Ex-Africa 2023'!B556+'[1]Ex-Africa 2023'!B655+'[1]Ex-Africa 2023'!B754</f>
        <v>0</v>
      </c>
      <c r="Y42" s="85">
        <f>+'[1]Ex-Africa 2023'!B854+'[1]Ex-Africa 2023'!B953+'[1]Ex-Africa 2023'!B1052+'[1]Ex-Africa 2023'!B1151</f>
        <v>0</v>
      </c>
      <c r="Z42" s="146">
        <f t="shared" si="2"/>
        <v>2014600</v>
      </c>
      <c r="AB42" s="145">
        <f>+'[1]Ex-Africa 2024'!B60+'[1]Ex-Africa 2024'!B159+'[1]Ex-Africa 2024'!B258+'[1]Ex-Africa 2024'!B357</f>
        <v>365000</v>
      </c>
      <c r="AC42" s="85">
        <f>+'[1]Ex-Africa 2024'!B457+'[1]Ex-Africa 2024'!B556+'[1]Ex-Africa 2024'!B655+'[1]Ex-Africa 2024'!B754</f>
        <v>0</v>
      </c>
      <c r="AD42" s="85">
        <f>+'[1]Ex-Africa 2024'!B854+'[1]Ex-Africa 2024'!B953+'[1]Ex-Africa 2024'!B1052+'[1]Ex-Africa 2024'!B1151</f>
        <v>0</v>
      </c>
      <c r="AE42" s="146">
        <f t="shared" si="3"/>
        <v>365000</v>
      </c>
      <c r="AG42" s="145">
        <f>+'[1]Ex-Africa 2025'!B60+'[1]Ex-Africa 2025'!B159+'[1]Ex-Africa 2025'!B258+'[1]Ex-Africa 2025'!B357</f>
        <v>2885</v>
      </c>
      <c r="AH42" s="85">
        <f>+'[1]Ex-Africa 2025'!B457+'[1]Ex-Africa 2025'!B556+'[1]Ex-Africa 2025'!B655+'[1]Ex-Africa 2025'!B754</f>
        <v>0</v>
      </c>
      <c r="AI42" s="85">
        <f>+'[1]Ex-Africa 2025'!B854+'[1]Ex-Africa 2025'!B953+'[1]Ex-Africa 2025'!B1052+'[1]Ex-Africa 2025'!B1151</f>
        <v>0</v>
      </c>
      <c r="AJ42" s="146">
        <f t="shared" si="4"/>
        <v>2885</v>
      </c>
    </row>
    <row r="43" spans="1:36" x14ac:dyDescent="0.25">
      <c r="A43" t="s">
        <v>162</v>
      </c>
      <c r="C43" s="145">
        <v>634083</v>
      </c>
      <c r="D43" s="85">
        <v>0</v>
      </c>
      <c r="E43" s="85">
        <v>0</v>
      </c>
      <c r="F43" s="146">
        <v>634083</v>
      </c>
      <c r="H43" s="145">
        <v>197790</v>
      </c>
      <c r="I43" s="85">
        <v>0</v>
      </c>
      <c r="J43" s="85">
        <v>0</v>
      </c>
      <c r="K43" s="146">
        <v>197790</v>
      </c>
      <c r="M43" s="145">
        <f>+'[1]Ex Africa 2021'!B61+'[1]Ex Africa 2021'!B160+'[1]Ex Africa 2021'!B259+'[1]Ex Africa 2021'!B358</f>
        <v>108772</v>
      </c>
      <c r="N43" s="85">
        <f>+'[1]Ex Africa 2021'!B458+'[1]Ex Africa 2021'!B557+'[1]Ex Africa 2021'!B656+'[1]Ex Africa 2021'!B755</f>
        <v>0</v>
      </c>
      <c r="O43" s="85">
        <f>+'[1]Ex Africa 2021'!B855+'[1]Ex Africa 2021'!B954+'[1]Ex Africa 2021'!B1053+'[1]Ex Africa 2021'!B1152</f>
        <v>0</v>
      </c>
      <c r="P43" s="146">
        <f t="shared" si="0"/>
        <v>108772</v>
      </c>
      <c r="R43" s="145">
        <f>+'[1]Ex Africa 2022'!B61+'[1]Ex Africa 2022'!B160+'[1]Ex Africa 2022'!B259+'[1]Ex Africa 2022'!B358</f>
        <v>180200</v>
      </c>
      <c r="S43" s="85">
        <f>+'[1]Ex Africa 2022'!B458+'[1]Ex Africa 2022'!B557+'[1]Ex Africa 2022'!B656+'[1]Ex Africa 2022'!B755</f>
        <v>0</v>
      </c>
      <c r="T43" s="85">
        <f>+'[1]Ex Africa 2022'!B855+'[1]Ex Africa 2022'!B954+'[1]Ex Africa 2022'!B1053+'[1]Ex Africa 2022'!B1152</f>
        <v>0</v>
      </c>
      <c r="U43" s="146">
        <f t="shared" si="1"/>
        <v>180200</v>
      </c>
      <c r="W43" s="145">
        <f>+'[1]Ex-Africa 2023'!B61+'[1]Ex-Africa 2023'!B160+'[1]Ex-Africa 2023'!B259+'[1]Ex-Africa 2023'!B358</f>
        <v>2000</v>
      </c>
      <c r="X43" s="85">
        <f>+'[1]Ex-Africa 2023'!B458+'[1]Ex-Africa 2023'!B557+'[1]Ex-Africa 2023'!B656+'[1]Ex-Africa 2023'!B755</f>
        <v>0</v>
      </c>
      <c r="Y43" s="85">
        <f>+'[1]Ex-Africa 2023'!B855+'[1]Ex-Africa 2023'!B954+'[1]Ex-Africa 2023'!B1053+'[1]Ex-Africa 2023'!B1152</f>
        <v>0</v>
      </c>
      <c r="Z43" s="146">
        <f t="shared" si="2"/>
        <v>2000</v>
      </c>
      <c r="AB43" s="145">
        <f>+'[1]Ex-Africa 2024'!B61+'[1]Ex-Africa 2024'!B160+'[1]Ex-Africa 2024'!B259+'[1]Ex-Africa 2024'!B358</f>
        <v>0</v>
      </c>
      <c r="AC43" s="85">
        <f>+'[1]Ex-Africa 2024'!B458+'[1]Ex-Africa 2024'!B557+'[1]Ex-Africa 2024'!B656+'[1]Ex-Africa 2024'!B755</f>
        <v>0</v>
      </c>
      <c r="AD43" s="85">
        <f>+'[1]Ex-Africa 2024'!B855+'[1]Ex-Africa 2024'!B954+'[1]Ex-Africa 2024'!B1053+'[1]Ex-Africa 2024'!B1152</f>
        <v>0</v>
      </c>
      <c r="AE43" s="146">
        <f t="shared" si="3"/>
        <v>0</v>
      </c>
      <c r="AG43" s="145">
        <f>+'[1]Ex-Africa 2025'!B61+'[1]Ex-Africa 2025'!B160+'[1]Ex-Africa 2025'!B259+'[1]Ex-Africa 2025'!B358</f>
        <v>0</v>
      </c>
      <c r="AH43" s="85">
        <f>+'[1]Ex-Africa 2025'!B458+'[1]Ex-Africa 2025'!B557+'[1]Ex-Africa 2025'!B656+'[1]Ex-Africa 2025'!B755</f>
        <v>0</v>
      </c>
      <c r="AI43" s="85">
        <f>+'[1]Ex-Africa 2025'!B855+'[1]Ex-Africa 2025'!B954+'[1]Ex-Africa 2025'!B1053+'[1]Ex-Africa 2025'!B1152</f>
        <v>0</v>
      </c>
      <c r="AJ43" s="146">
        <f t="shared" si="4"/>
        <v>0</v>
      </c>
    </row>
    <row r="44" spans="1:36" x14ac:dyDescent="0.25">
      <c r="A44" t="s">
        <v>163</v>
      </c>
      <c r="C44" s="145">
        <v>7000</v>
      </c>
      <c r="D44" s="85">
        <v>121510</v>
      </c>
      <c r="E44" s="85">
        <v>0</v>
      </c>
      <c r="F44" s="146">
        <v>128510</v>
      </c>
      <c r="H44" s="145">
        <v>32310</v>
      </c>
      <c r="I44" s="85">
        <v>64250</v>
      </c>
      <c r="J44" s="85">
        <v>0</v>
      </c>
      <c r="K44" s="146">
        <v>96560</v>
      </c>
      <c r="M44" s="145">
        <f>+'[1]Ex Africa 2021'!B62+'[1]Ex Africa 2021'!B161+'[1]Ex Africa 2021'!B260+'[1]Ex Africa 2021'!B359</f>
        <v>3790</v>
      </c>
      <c r="N44" s="85">
        <f>+'[1]Ex Africa 2021'!B459+'[1]Ex Africa 2021'!B558+'[1]Ex Africa 2021'!B657+'[1]Ex Africa 2021'!B756</f>
        <v>113000</v>
      </c>
      <c r="O44" s="85">
        <f>+'[1]Ex Africa 2021'!B856+'[1]Ex Africa 2021'!B955+'[1]Ex Africa 2021'!B1054+'[1]Ex Africa 2021'!B1153</f>
        <v>0</v>
      </c>
      <c r="P44" s="146">
        <f t="shared" si="0"/>
        <v>116790</v>
      </c>
      <c r="R44" s="145">
        <f>+'[1]Ex Africa 2022'!B62+'[1]Ex Africa 2022'!B161+'[1]Ex Africa 2022'!B260+'[1]Ex Africa 2022'!B359</f>
        <v>5000</v>
      </c>
      <c r="S44" s="85">
        <f>+'[1]Ex Africa 2022'!B459+'[1]Ex Africa 2022'!B558+'[1]Ex Africa 2022'!B657+'[1]Ex Africa 2022'!B756</f>
        <v>130000</v>
      </c>
      <c r="T44" s="85">
        <f>+'[1]Ex Africa 2022'!B856+'[1]Ex Africa 2022'!B955+'[1]Ex Africa 2022'!B1054+'[1]Ex Africa 2022'!B1153</f>
        <v>0</v>
      </c>
      <c r="U44" s="146">
        <f t="shared" si="1"/>
        <v>135000</v>
      </c>
      <c r="W44" s="145">
        <f>+'[1]Ex-Africa 2023'!B62+'[1]Ex-Africa 2023'!B161+'[1]Ex-Africa 2023'!B260+'[1]Ex-Africa 2023'!B359</f>
        <v>0</v>
      </c>
      <c r="X44" s="85">
        <f>+'[1]Ex-Africa 2023'!B459+'[1]Ex-Africa 2023'!B558+'[1]Ex-Africa 2023'!B657+'[1]Ex-Africa 2023'!B756</f>
        <v>82750</v>
      </c>
      <c r="Y44" s="85">
        <f>+'[1]Ex-Africa 2023'!B856+'[1]Ex-Africa 2023'!B955+'[1]Ex-Africa 2023'!B1054+'[1]Ex-Africa 2023'!B1153</f>
        <v>44000</v>
      </c>
      <c r="Z44" s="146">
        <f t="shared" si="2"/>
        <v>126750</v>
      </c>
      <c r="AB44" s="145">
        <f>+'[1]Ex-Africa 2024'!B62+'[1]Ex-Africa 2024'!B161+'[1]Ex-Africa 2024'!B260+'[1]Ex-Africa 2024'!B359</f>
        <v>100</v>
      </c>
      <c r="AC44" s="85">
        <f>+'[1]Ex-Africa 2024'!B459+'[1]Ex-Africa 2024'!B558+'[1]Ex-Africa 2024'!B657+'[1]Ex-Africa 2024'!B756</f>
        <v>71000</v>
      </c>
      <c r="AD44" s="85">
        <f>+'[1]Ex-Africa 2024'!B856+'[1]Ex-Africa 2024'!B955+'[1]Ex-Africa 2024'!B1054+'[1]Ex-Africa 2024'!B1153</f>
        <v>42000</v>
      </c>
      <c r="AE44" s="146">
        <f t="shared" si="3"/>
        <v>113100</v>
      </c>
      <c r="AG44" s="145">
        <f>+'[1]Ex-Africa 2025'!B62+'[1]Ex-Africa 2025'!B161+'[1]Ex-Africa 2025'!B260+'[1]Ex-Africa 2025'!B359</f>
        <v>0</v>
      </c>
      <c r="AH44" s="85">
        <f>+'[1]Ex-Africa 2025'!B459+'[1]Ex-Africa 2025'!B558+'[1]Ex-Africa 2025'!B657+'[1]Ex-Africa 2025'!B756</f>
        <v>35500</v>
      </c>
      <c r="AI44" s="85">
        <f>+'[1]Ex-Africa 2025'!B856+'[1]Ex-Africa 2025'!B955+'[1]Ex-Africa 2025'!B1054+'[1]Ex-Africa 2025'!B1153</f>
        <v>59750</v>
      </c>
      <c r="AJ44" s="146">
        <f t="shared" si="4"/>
        <v>95250</v>
      </c>
    </row>
    <row r="45" spans="1:36" x14ac:dyDescent="0.25">
      <c r="A45" t="s">
        <v>166</v>
      </c>
      <c r="C45" s="145">
        <v>352122</v>
      </c>
      <c r="D45" s="85">
        <v>0</v>
      </c>
      <c r="E45" s="85">
        <v>0</v>
      </c>
      <c r="F45" s="146">
        <v>352122</v>
      </c>
      <c r="H45" s="145">
        <v>0</v>
      </c>
      <c r="I45" s="85">
        <v>0</v>
      </c>
      <c r="J45" s="85">
        <v>0</v>
      </c>
      <c r="K45" s="146">
        <v>0</v>
      </c>
      <c r="M45" s="145">
        <f>+'[1]Ex Africa 2021'!B65+'[1]Ex Africa 2021'!B164+'[1]Ex Africa 2021'!B263+'[1]Ex Africa 2021'!B362</f>
        <v>0</v>
      </c>
      <c r="N45" s="85">
        <f>+'[1]Ex Africa 2021'!B462+'[1]Ex Africa 2021'!B561+'[1]Ex Africa 2021'!B660+'[1]Ex Africa 2021'!B759</f>
        <v>0</v>
      </c>
      <c r="O45" s="85">
        <f>+'[1]Ex Africa 2021'!B859+'[1]Ex Africa 2021'!B958+'[1]Ex Africa 2021'!B1057+'[1]Ex Africa 2021'!B1156</f>
        <v>0</v>
      </c>
      <c r="P45" s="146">
        <f t="shared" si="0"/>
        <v>0</v>
      </c>
      <c r="R45" s="145">
        <f>+'[1]Ex Africa 2022'!B65+'[1]Ex Africa 2022'!B164+'[1]Ex Africa 2022'!B263+'[1]Ex Africa 2022'!B362</f>
        <v>282440</v>
      </c>
      <c r="S45" s="85">
        <f>+'[1]Ex Africa 2022'!B462+'[1]Ex Africa 2022'!B561+'[1]Ex Africa 2022'!B660+'[1]Ex Africa 2022'!B759</f>
        <v>0</v>
      </c>
      <c r="T45" s="85">
        <f>+'[1]Ex Africa 2022'!B859+'[1]Ex Africa 2022'!B958+'[1]Ex Africa 2022'!B1057+'[1]Ex Africa 2022'!B1156</f>
        <v>0</v>
      </c>
      <c r="U45" s="146">
        <f t="shared" si="1"/>
        <v>282440</v>
      </c>
      <c r="W45" s="145">
        <f>+'[1]Ex-Africa 2023'!B65+'[1]Ex-Africa 2023'!B164+'[1]Ex-Africa 2023'!B263+'[1]Ex-Africa 2023'!B362</f>
        <v>97750</v>
      </c>
      <c r="X45" s="85">
        <f>+'[1]Ex-Africa 2023'!B462+'[1]Ex-Africa 2023'!B561+'[1]Ex-Africa 2023'!B660+'[1]Ex-Africa 2023'!B759</f>
        <v>0</v>
      </c>
      <c r="Y45" s="85">
        <f>+'[1]Ex-Africa 2023'!B859+'[1]Ex-Africa 2023'!B958+'[1]Ex-Africa 2023'!B1057+'[1]Ex-Africa 2023'!B1156</f>
        <v>0</v>
      </c>
      <c r="Z45" s="146">
        <f t="shared" si="2"/>
        <v>97750</v>
      </c>
      <c r="AB45" s="145">
        <f>+'[1]Ex-Africa 2024'!B65+'[1]Ex-Africa 2024'!B164+'[1]Ex-Africa 2024'!B263+'[1]Ex-Africa 2024'!B362</f>
        <v>95600</v>
      </c>
      <c r="AC45" s="85">
        <f>+'[1]Ex-Africa 2024'!B462+'[1]Ex-Africa 2024'!B561+'[1]Ex-Africa 2024'!B660+'[1]Ex-Africa 2024'!B759</f>
        <v>0</v>
      </c>
      <c r="AD45" s="85">
        <f>+'[1]Ex-Africa 2024'!B859+'[1]Ex-Africa 2024'!B958+'[1]Ex-Africa 2024'!B1057+'[1]Ex-Africa 2024'!B1156</f>
        <v>0</v>
      </c>
      <c r="AE45" s="146">
        <f t="shared" si="3"/>
        <v>95600</v>
      </c>
      <c r="AG45" s="145">
        <f>+'[1]Ex-Africa 2025'!B65+'[1]Ex-Africa 2025'!B164+'[1]Ex-Africa 2025'!B263+'[1]Ex-Africa 2025'!B362</f>
        <v>0</v>
      </c>
      <c r="AH45" s="85">
        <f>+'[1]Ex-Africa 2025'!B462+'[1]Ex-Africa 2025'!B561+'[1]Ex-Africa 2025'!B660+'[1]Ex-Africa 2025'!B759</f>
        <v>0</v>
      </c>
      <c r="AI45" s="85">
        <f>+'[1]Ex-Africa 2025'!B859+'[1]Ex-Africa 2025'!B958+'[1]Ex-Africa 2025'!B1057+'[1]Ex-Africa 2025'!B1156</f>
        <v>0</v>
      </c>
      <c r="AJ45" s="146">
        <f t="shared" si="4"/>
        <v>0</v>
      </c>
    </row>
    <row r="46" spans="1:36" x14ac:dyDescent="0.25">
      <c r="A46" t="s">
        <v>168</v>
      </c>
      <c r="C46" s="145">
        <v>16800</v>
      </c>
      <c r="D46" s="85">
        <v>0</v>
      </c>
      <c r="E46" s="85">
        <v>0</v>
      </c>
      <c r="F46" s="146">
        <v>16800</v>
      </c>
      <c r="H46" s="145">
        <v>0</v>
      </c>
      <c r="I46" s="85">
        <v>0</v>
      </c>
      <c r="J46" s="85">
        <v>0</v>
      </c>
      <c r="K46" s="146">
        <v>0</v>
      </c>
      <c r="M46" s="145">
        <f>+'[1]Ex Africa 2021'!B67+'[1]Ex Africa 2021'!B166+'[1]Ex Africa 2021'!B265+'[1]Ex Africa 2021'!B364</f>
        <v>0</v>
      </c>
      <c r="N46" s="85">
        <f>+'[1]Ex Africa 2021'!B464+'[1]Ex Africa 2021'!B563+'[1]Ex Africa 2021'!B662+'[1]Ex Africa 2021'!B761</f>
        <v>0</v>
      </c>
      <c r="O46" s="85">
        <f>+'[1]Ex Africa 2021'!B861+'[1]Ex Africa 2021'!B960+'[1]Ex Africa 2021'!B1059+'[1]Ex Africa 2021'!B1158</f>
        <v>0</v>
      </c>
      <c r="P46" s="146">
        <f t="shared" si="0"/>
        <v>0</v>
      </c>
      <c r="R46" s="145">
        <f>+'[1]Ex Africa 2022'!B67+'[1]Ex Africa 2022'!B166+'[1]Ex Africa 2022'!B265+'[1]Ex Africa 2022'!B364</f>
        <v>0</v>
      </c>
      <c r="S46" s="85">
        <f>+'[1]Ex Africa 2022'!B464+'[1]Ex Africa 2022'!B563+'[1]Ex Africa 2022'!B662+'[1]Ex Africa 2022'!B761</f>
        <v>0</v>
      </c>
      <c r="T46" s="85">
        <f>+'[1]Ex Africa 2022'!B861+'[1]Ex Africa 2022'!B960+'[1]Ex Africa 2022'!B1059+'[1]Ex Africa 2022'!B1158</f>
        <v>0</v>
      </c>
      <c r="U46" s="146">
        <f t="shared" si="1"/>
        <v>0</v>
      </c>
      <c r="W46" s="145">
        <f>+'[1]Ex-Africa 2023'!B67+'[1]Ex-Africa 2023'!B166+'[1]Ex-Africa 2023'!B265+'[1]Ex-Africa 2023'!B364</f>
        <v>0</v>
      </c>
      <c r="X46" s="85">
        <f>+'[1]Ex-Africa 2023'!B464+'[1]Ex-Africa 2023'!B563+'[1]Ex-Africa 2023'!B662+'[1]Ex-Africa 2023'!B761</f>
        <v>0</v>
      </c>
      <c r="Y46" s="85">
        <f>+'[1]Ex-Africa 2023'!B861+'[1]Ex-Africa 2023'!B960+'[1]Ex-Africa 2023'!B1059+'[1]Ex-Africa 2023'!B1158</f>
        <v>0</v>
      </c>
      <c r="Z46" s="146">
        <f t="shared" si="2"/>
        <v>0</v>
      </c>
      <c r="AB46" s="145">
        <f>+'[1]Ex-Africa 2024'!B67+'[1]Ex-Africa 2024'!B166+'[1]Ex-Africa 2024'!B265+'[1]Ex-Africa 2024'!B364</f>
        <v>16000</v>
      </c>
      <c r="AC46" s="85">
        <f>+'[1]Ex-Africa 2024'!B464+'[1]Ex-Africa 2024'!B563+'[1]Ex-Africa 2024'!B662+'[1]Ex-Africa 2024'!B761</f>
        <v>0</v>
      </c>
      <c r="AD46" s="85">
        <f>+'[1]Ex-Africa 2024'!B861+'[1]Ex-Africa 2024'!B960+'[1]Ex-Africa 2024'!B1059+'[1]Ex-Africa 2024'!B1158</f>
        <v>0</v>
      </c>
      <c r="AE46" s="146">
        <f t="shared" si="3"/>
        <v>16000</v>
      </c>
      <c r="AG46" s="145">
        <f>+'[1]Ex-Africa 2025'!B67+'[1]Ex-Africa 2025'!B166+'[1]Ex-Africa 2025'!B265+'[1]Ex-Africa 2025'!B364</f>
        <v>0</v>
      </c>
      <c r="AH46" s="85">
        <f>+'[1]Ex-Africa 2025'!B464+'[1]Ex-Africa 2025'!B563+'[1]Ex-Africa 2025'!B662+'[1]Ex-Africa 2025'!B761</f>
        <v>0</v>
      </c>
      <c r="AI46" s="85">
        <f>+'[1]Ex-Africa 2025'!B861+'[1]Ex-Africa 2025'!B960+'[1]Ex-Africa 2025'!B1059+'[1]Ex-Africa 2025'!B1158</f>
        <v>0</v>
      </c>
      <c r="AJ46" s="146">
        <f t="shared" si="4"/>
        <v>0</v>
      </c>
    </row>
    <row r="47" spans="1:36" x14ac:dyDescent="0.25">
      <c r="A47" t="s">
        <v>169</v>
      </c>
      <c r="C47" s="145">
        <v>5317446</v>
      </c>
      <c r="D47" s="85">
        <v>0</v>
      </c>
      <c r="E47" s="85">
        <v>0</v>
      </c>
      <c r="F47" s="146">
        <v>5317446</v>
      </c>
      <c r="H47" s="145">
        <v>2156000</v>
      </c>
      <c r="I47" s="85">
        <v>0</v>
      </c>
      <c r="J47" s="85">
        <v>0</v>
      </c>
      <c r="K47" s="146">
        <v>2156000</v>
      </c>
      <c r="M47" s="145">
        <f>+'[1]Ex Africa 2021'!B68+'[1]Ex Africa 2021'!B167+'[1]Ex Africa 2021'!B266+'[1]Ex Africa 2021'!B365</f>
        <v>2407377</v>
      </c>
      <c r="N47" s="85">
        <f>+'[1]Ex Africa 2021'!B465+'[1]Ex Africa 2021'!B564+'[1]Ex Africa 2021'!B663+'[1]Ex Africa 2021'!B762</f>
        <v>1000</v>
      </c>
      <c r="O47" s="85">
        <f>+'[1]Ex Africa 2021'!B862+'[1]Ex Africa 2021'!B961+'[1]Ex Africa 2021'!B1060+'[1]Ex Africa 2021'!B1159</f>
        <v>0</v>
      </c>
      <c r="P47" s="146">
        <f t="shared" si="0"/>
        <v>2408377</v>
      </c>
      <c r="R47" s="145">
        <f>+'[1]Ex Africa 2022'!B68+'[1]Ex Africa 2022'!B167+'[1]Ex Africa 2022'!B266+'[1]Ex Africa 2022'!B365</f>
        <v>4746597</v>
      </c>
      <c r="S47" s="85">
        <f>+'[1]Ex Africa 2022'!B465+'[1]Ex Africa 2022'!B564+'[1]Ex Africa 2022'!B663+'[1]Ex Africa 2022'!B762</f>
        <v>52250</v>
      </c>
      <c r="T47" s="85">
        <f>+'[1]Ex Africa 2022'!B862+'[1]Ex Africa 2022'!B961+'[1]Ex Africa 2022'!B1060+'[1]Ex Africa 2022'!B1159</f>
        <v>0</v>
      </c>
      <c r="U47" s="146">
        <f t="shared" si="1"/>
        <v>4798847</v>
      </c>
      <c r="W47" s="145">
        <f>+'[1]Ex-Africa 2023'!B68+'[1]Ex-Africa 2023'!B167+'[1]Ex-Africa 2023'!B266+'[1]Ex-Africa 2023'!B365</f>
        <v>12318550</v>
      </c>
      <c r="X47" s="85">
        <f>+'[1]Ex-Africa 2023'!B465+'[1]Ex-Africa 2023'!B564+'[1]Ex-Africa 2023'!B663+'[1]Ex-Africa 2023'!B762</f>
        <v>32500</v>
      </c>
      <c r="Y47" s="85">
        <f>+'[1]Ex-Africa 2023'!B862+'[1]Ex-Africa 2023'!B961+'[1]Ex-Africa 2023'!B1060+'[1]Ex-Africa 2023'!B1159</f>
        <v>0</v>
      </c>
      <c r="Z47" s="146">
        <f t="shared" si="2"/>
        <v>12351050</v>
      </c>
      <c r="AB47" s="145">
        <f>+'[1]Ex-Africa 2024'!B68+'[1]Ex-Africa 2024'!B167+'[1]Ex-Africa 2024'!B266+'[1]Ex-Africa 2024'!B365</f>
        <v>865221</v>
      </c>
      <c r="AC47" s="85">
        <f>+'[1]Ex-Africa 2024'!B465+'[1]Ex-Africa 2024'!B564+'[1]Ex-Africa 2024'!B663+'[1]Ex-Africa 2024'!B762</f>
        <v>0</v>
      </c>
      <c r="AD47" s="85">
        <f>+'[1]Ex-Africa 2024'!B862+'[1]Ex-Africa 2024'!B961+'[1]Ex-Africa 2024'!B1060+'[1]Ex-Africa 2024'!B1159</f>
        <v>0</v>
      </c>
      <c r="AE47" s="146">
        <f t="shared" si="3"/>
        <v>865221</v>
      </c>
      <c r="AG47" s="145">
        <f>+'[1]Ex-Africa 2025'!B68+'[1]Ex-Africa 2025'!B167+'[1]Ex-Africa 2025'!B266+'[1]Ex-Africa 2025'!B365</f>
        <v>0</v>
      </c>
      <c r="AH47" s="85">
        <f>+'[1]Ex-Africa 2025'!B465+'[1]Ex-Africa 2025'!B564+'[1]Ex-Africa 2025'!B663+'[1]Ex-Africa 2025'!B762</f>
        <v>0</v>
      </c>
      <c r="AI47" s="85">
        <f>+'[1]Ex-Africa 2025'!B862+'[1]Ex-Africa 2025'!B961+'[1]Ex-Africa 2025'!B1060+'[1]Ex-Africa 2025'!B1159</f>
        <v>0</v>
      </c>
      <c r="AJ47" s="146">
        <f t="shared" si="4"/>
        <v>0</v>
      </c>
    </row>
    <row r="48" spans="1:36" x14ac:dyDescent="0.25">
      <c r="A48" t="s">
        <v>170</v>
      </c>
      <c r="C48" s="145">
        <v>122416</v>
      </c>
      <c r="D48" s="85">
        <v>0</v>
      </c>
      <c r="E48" s="85">
        <v>0</v>
      </c>
      <c r="F48" s="146">
        <v>122416</v>
      </c>
      <c r="H48" s="145">
        <v>71458</v>
      </c>
      <c r="I48" s="85">
        <v>0</v>
      </c>
      <c r="J48" s="85">
        <v>0</v>
      </c>
      <c r="K48" s="146">
        <v>71458</v>
      </c>
      <c r="M48" s="145">
        <f>+'[1]Ex Africa 2021'!B69+'[1]Ex Africa 2021'!B168+'[1]Ex Africa 2021'!B267+'[1]Ex Africa 2021'!B366</f>
        <v>62350</v>
      </c>
      <c r="N48" s="85">
        <f>+'[1]Ex Africa 2021'!B466+'[1]Ex Africa 2021'!B565+'[1]Ex Africa 2021'!B664+'[1]Ex Africa 2021'!B763</f>
        <v>4000</v>
      </c>
      <c r="O48" s="85">
        <f>+'[1]Ex Africa 2021'!B863+'[1]Ex Africa 2021'!B962+'[1]Ex Africa 2021'!B1061+'[1]Ex Africa 2021'!B1160</f>
        <v>0</v>
      </c>
      <c r="P48" s="146">
        <f t="shared" si="0"/>
        <v>66350</v>
      </c>
      <c r="R48" s="145">
        <f>+'[1]Ex Africa 2022'!B69+'[1]Ex Africa 2022'!B168+'[1]Ex Africa 2022'!B267+'[1]Ex Africa 2022'!B366</f>
        <v>113511</v>
      </c>
      <c r="S48" s="85">
        <f>+'[1]Ex Africa 2022'!B466+'[1]Ex Africa 2022'!B565+'[1]Ex Africa 2022'!B664+'[1]Ex Africa 2022'!B763</f>
        <v>0</v>
      </c>
      <c r="T48" s="85">
        <f>+'[1]Ex Africa 2022'!B863+'[1]Ex Africa 2022'!B962+'[1]Ex Africa 2022'!B1061+'[1]Ex Africa 2022'!B1160</f>
        <v>0</v>
      </c>
      <c r="U48" s="146">
        <f t="shared" si="1"/>
        <v>113511</v>
      </c>
      <c r="W48" s="145">
        <f>+'[1]Ex-Africa 2023'!B69+'[1]Ex-Africa 2023'!B168+'[1]Ex-Africa 2023'!B267+'[1]Ex-Africa 2023'!B366</f>
        <v>52705</v>
      </c>
      <c r="X48" s="85">
        <f>+'[1]Ex-Africa 2023'!B466+'[1]Ex-Africa 2023'!B565+'[1]Ex-Africa 2023'!B664+'[1]Ex-Africa 2023'!B763</f>
        <v>0</v>
      </c>
      <c r="Y48" s="85">
        <f>+'[1]Ex-Africa 2023'!B863+'[1]Ex-Africa 2023'!B962+'[1]Ex-Africa 2023'!B1061+'[1]Ex-Africa 2023'!B1160</f>
        <v>0</v>
      </c>
      <c r="Z48" s="146">
        <f t="shared" si="2"/>
        <v>52705</v>
      </c>
      <c r="AB48" s="145">
        <f>+'[1]Ex-Africa 2024'!B69+'[1]Ex-Africa 2024'!B168+'[1]Ex-Africa 2024'!B267+'[1]Ex-Africa 2024'!B366</f>
        <v>51700</v>
      </c>
      <c r="AC48" s="85">
        <f>+'[1]Ex-Africa 2024'!B466+'[1]Ex-Africa 2024'!B565+'[1]Ex-Africa 2024'!B664+'[1]Ex-Africa 2024'!B763</f>
        <v>11000</v>
      </c>
      <c r="AD48" s="85">
        <f>+'[1]Ex-Africa 2024'!B863+'[1]Ex-Africa 2024'!B962+'[1]Ex-Africa 2024'!B1061+'[1]Ex-Africa 2024'!B1160</f>
        <v>0</v>
      </c>
      <c r="AE48" s="146">
        <f t="shared" si="3"/>
        <v>62700</v>
      </c>
      <c r="AG48" s="145">
        <f>+'[1]Ex-Africa 2025'!B69+'[1]Ex-Africa 2025'!B168+'[1]Ex-Africa 2025'!B267+'[1]Ex-Africa 2025'!B366</f>
        <v>45800</v>
      </c>
      <c r="AH48" s="85">
        <f>+'[1]Ex-Africa 2025'!B466+'[1]Ex-Africa 2025'!B565+'[1]Ex-Africa 2025'!B664+'[1]Ex-Africa 2025'!B763</f>
        <v>0</v>
      </c>
      <c r="AI48" s="85">
        <f>+'[1]Ex-Africa 2025'!B863+'[1]Ex-Africa 2025'!B962+'[1]Ex-Africa 2025'!B1061+'[1]Ex-Africa 2025'!B1160</f>
        <v>0</v>
      </c>
      <c r="AJ48" s="146">
        <f t="shared" si="4"/>
        <v>45800</v>
      </c>
    </row>
    <row r="49" spans="1:36" x14ac:dyDescent="0.25">
      <c r="A49" t="s">
        <v>206</v>
      </c>
      <c r="C49" s="145">
        <v>2188400</v>
      </c>
      <c r="D49" s="85">
        <v>0</v>
      </c>
      <c r="E49" s="85">
        <v>0</v>
      </c>
      <c r="F49" s="146">
        <v>2188400</v>
      </c>
      <c r="H49" s="145">
        <v>1872400</v>
      </c>
      <c r="I49" s="85">
        <v>0</v>
      </c>
      <c r="J49" s="85">
        <v>0</v>
      </c>
      <c r="K49" s="146">
        <v>1872400</v>
      </c>
      <c r="M49" s="145">
        <f>+'[1]Ex Africa 2021'!B70+'[1]Ex Africa 2021'!B169+'[1]Ex Africa 2021'!B268+'[1]Ex Africa 2021'!B367</f>
        <v>1300100</v>
      </c>
      <c r="N49" s="85">
        <f>+'[1]Ex Africa 2021'!B467+'[1]Ex Africa 2021'!B566+'[1]Ex Africa 2021'!B665+'[1]Ex Africa 2021'!B764</f>
        <v>0</v>
      </c>
      <c r="O49" s="85">
        <f>+'[1]Ex Africa 2021'!B864+'[1]Ex Africa 2021'!B963+'[1]Ex Africa 2021'!B1062+'[1]Ex Africa 2021'!B1161</f>
        <v>0</v>
      </c>
      <c r="P49" s="146">
        <f t="shared" si="0"/>
        <v>1300100</v>
      </c>
      <c r="R49" s="145">
        <f>+'[1]Ex Africa 2022'!B70+'[1]Ex Africa 2022'!B169+'[1]Ex Africa 2022'!B268+'[1]Ex Africa 2022'!B367</f>
        <v>1474200</v>
      </c>
      <c r="S49" s="85">
        <f>+'[1]Ex Africa 2022'!B467+'[1]Ex Africa 2022'!B566+'[1]Ex Africa 2022'!B665+'[1]Ex Africa 2022'!B764</f>
        <v>0</v>
      </c>
      <c r="T49" s="85">
        <f>+'[1]Ex Africa 2022'!B864+'[1]Ex Africa 2022'!B963+'[1]Ex Africa 2022'!B1062+'[1]Ex Africa 2022'!B1161</f>
        <v>0</v>
      </c>
      <c r="U49" s="146">
        <f t="shared" si="1"/>
        <v>1474200</v>
      </c>
      <c r="W49" s="145">
        <f>+'[1]Ex-Africa 2023'!B70+'[1]Ex-Africa 2023'!B169+'[1]Ex-Africa 2023'!B268+'[1]Ex-Africa 2023'!B367</f>
        <v>1008550</v>
      </c>
      <c r="X49" s="85">
        <f>+'[1]Ex-Africa 2023'!B467+'[1]Ex-Africa 2023'!B566+'[1]Ex-Africa 2023'!B665+'[1]Ex-Africa 2023'!B764</f>
        <v>0</v>
      </c>
      <c r="Y49" s="85">
        <f>+'[1]Ex-Africa 2023'!B864+'[1]Ex-Africa 2023'!B963+'[1]Ex-Africa 2023'!B1062+'[1]Ex-Africa 2023'!B1161</f>
        <v>60000</v>
      </c>
      <c r="Z49" s="146">
        <f t="shared" si="2"/>
        <v>1068550</v>
      </c>
      <c r="AB49" s="145">
        <f>+'[1]Ex-Africa 2024'!B70+'[1]Ex-Africa 2024'!B169+'[1]Ex-Africa 2024'!B268+'[1]Ex-Africa 2024'!B367</f>
        <v>1560550</v>
      </c>
      <c r="AC49" s="85">
        <f>+'[1]Ex-Africa 2024'!B467+'[1]Ex-Africa 2024'!B566+'[1]Ex-Africa 2024'!B665+'[1]Ex-Africa 2024'!B764</f>
        <v>0</v>
      </c>
      <c r="AD49" s="85">
        <f>+'[1]Ex-Africa 2024'!B864+'[1]Ex-Africa 2024'!B963+'[1]Ex-Africa 2024'!B1062+'[1]Ex-Africa 2024'!B1161</f>
        <v>0</v>
      </c>
      <c r="AE49" s="146">
        <f t="shared" ref="AE49:AE70" si="5">SUM(AB49:AD49)</f>
        <v>1560550</v>
      </c>
      <c r="AG49" s="145">
        <f>+'[1]Ex-Africa 2025'!B70+'[1]Ex-Africa 2025'!B169+'[1]Ex-Africa 2025'!B268+'[1]Ex-Africa 2025'!B367</f>
        <v>311050</v>
      </c>
      <c r="AH49" s="85">
        <f>+'[1]Ex-Africa 2025'!B467+'[1]Ex-Africa 2025'!B566+'[1]Ex-Africa 2025'!B665+'[1]Ex-Africa 2025'!B764</f>
        <v>0</v>
      </c>
      <c r="AI49" s="85">
        <f>+'[1]Ex-Africa 2025'!B864+'[1]Ex-Africa 2025'!B963+'[1]Ex-Africa 2025'!B1062+'[1]Ex-Africa 2025'!B1161</f>
        <v>0</v>
      </c>
      <c r="AJ49" s="146">
        <f t="shared" ref="AJ49:AJ71" si="6">SUM(AG49:AI49)</f>
        <v>311050</v>
      </c>
    </row>
    <row r="50" spans="1:36" x14ac:dyDescent="0.25">
      <c r="A50" t="s">
        <v>173</v>
      </c>
      <c r="C50" s="145">
        <v>61269</v>
      </c>
      <c r="D50" s="85">
        <v>10250</v>
      </c>
      <c r="E50" s="85">
        <v>0</v>
      </c>
      <c r="F50" s="146">
        <v>71519</v>
      </c>
      <c r="H50" s="145">
        <v>0</v>
      </c>
      <c r="I50" s="85">
        <v>0</v>
      </c>
      <c r="J50" s="85">
        <v>0</v>
      </c>
      <c r="K50" s="146">
        <v>0</v>
      </c>
      <c r="M50" s="145">
        <f>+'[1]Ex Africa 2021'!B72+'[1]Ex Africa 2021'!B171+'[1]Ex Africa 2021'!B270+'[1]Ex Africa 2021'!B369</f>
        <v>159450</v>
      </c>
      <c r="N50" s="85">
        <f>+'[1]Ex Africa 2021'!B469+'[1]Ex Africa 2021'!B568+'[1]Ex Africa 2021'!B667+'[1]Ex Africa 2021'!B766</f>
        <v>0</v>
      </c>
      <c r="O50" s="85">
        <f>+'[1]Ex Africa 2021'!B866+'[1]Ex Africa 2021'!B965+'[1]Ex Africa 2021'!B1064+'[1]Ex Africa 2021'!B1163</f>
        <v>0</v>
      </c>
      <c r="P50" s="146">
        <f t="shared" ref="P50:P70" si="7">SUM(M50:O50)</f>
        <v>159450</v>
      </c>
      <c r="R50" s="145">
        <f>+'[1]Ex Africa 2022'!B72+'[1]Ex Africa 2022'!B171+'[1]Ex Africa 2022'!B270+'[1]Ex Africa 2022'!B369</f>
        <v>0</v>
      </c>
      <c r="S50" s="85">
        <f>+'[1]Ex Africa 2022'!B469+'[1]Ex Africa 2022'!B568+'[1]Ex Africa 2022'!B667+'[1]Ex Africa 2022'!B766</f>
        <v>0</v>
      </c>
      <c r="T50" s="85">
        <f>+'[1]Ex Africa 2022'!B866+'[1]Ex Africa 2022'!B965+'[1]Ex Africa 2022'!B1064+'[1]Ex Africa 2022'!B1163</f>
        <v>0</v>
      </c>
      <c r="U50" s="146">
        <f t="shared" ref="U50:U70" si="8">SUM(R50:T50)</f>
        <v>0</v>
      </c>
      <c r="W50" s="145">
        <f>+'[1]Ex-Africa 2023'!B72+'[1]Ex-Africa 2023'!B171+'[1]Ex-Africa 2023'!B270+'[1]Ex-Africa 2023'!B369</f>
        <v>9470</v>
      </c>
      <c r="X50" s="85">
        <f>+'[1]Ex-Africa 2023'!B469+'[1]Ex-Africa 2023'!B568+'[1]Ex-Africa 2023'!B667+'[1]Ex-Africa 2023'!B766</f>
        <v>0</v>
      </c>
      <c r="Y50" s="85">
        <f>+'[1]Ex-Africa 2023'!B866+'[1]Ex-Africa 2023'!B965+'[1]Ex-Africa 2023'!B1064+'[1]Ex-Africa 2023'!B1163</f>
        <v>0</v>
      </c>
      <c r="Z50" s="146">
        <f t="shared" ref="Z50:Z70" si="9">SUM(W50:Y50)</f>
        <v>9470</v>
      </c>
      <c r="AB50" s="145">
        <f>+'[1]Ex-Africa 2024'!B72+'[1]Ex-Africa 2024'!B171+'[1]Ex-Africa 2024'!B270+'[1]Ex-Africa 2024'!B369</f>
        <v>6300</v>
      </c>
      <c r="AC50" s="85">
        <f>+'[1]Ex-Africa 2024'!B469+'[1]Ex-Africa 2024'!B568+'[1]Ex-Africa 2024'!B667+'[1]Ex-Africa 2024'!B766</f>
        <v>0</v>
      </c>
      <c r="AD50" s="85">
        <f>+'[1]Ex-Africa 2024'!B866+'[1]Ex-Africa 2024'!B965+'[1]Ex-Africa 2024'!B1064+'[1]Ex-Africa 2024'!B1163</f>
        <v>0</v>
      </c>
      <c r="AE50" s="146">
        <f t="shared" si="5"/>
        <v>6300</v>
      </c>
      <c r="AG50" s="145">
        <f>+'[1]Ex-Africa 2025'!B72+'[1]Ex-Africa 2025'!B171+'[1]Ex-Africa 2025'!B270+'[1]Ex-Africa 2025'!B369</f>
        <v>5000</v>
      </c>
      <c r="AH50" s="85">
        <f>+'[1]Ex-Africa 2025'!B469+'[1]Ex-Africa 2025'!B568+'[1]Ex-Africa 2025'!B667+'[1]Ex-Africa 2025'!B766</f>
        <v>0</v>
      </c>
      <c r="AI50" s="85">
        <f>+'[1]Ex-Africa 2025'!B866+'[1]Ex-Africa 2025'!B965+'[1]Ex-Africa 2025'!B1064+'[1]Ex-Africa 2025'!B1163</f>
        <v>0</v>
      </c>
      <c r="AJ50" s="146">
        <f t="shared" si="6"/>
        <v>5000</v>
      </c>
    </row>
    <row r="51" spans="1:36" x14ac:dyDescent="0.25">
      <c r="A51" t="s">
        <v>174</v>
      </c>
      <c r="C51" s="145">
        <v>1075546</v>
      </c>
      <c r="D51" s="85">
        <v>9750</v>
      </c>
      <c r="E51" s="85">
        <v>0</v>
      </c>
      <c r="F51" s="146">
        <v>1085296</v>
      </c>
      <c r="H51" s="145">
        <v>487300</v>
      </c>
      <c r="I51" s="85">
        <v>0</v>
      </c>
      <c r="J51" s="85">
        <v>0</v>
      </c>
      <c r="K51" s="146">
        <v>487300</v>
      </c>
      <c r="M51" s="145">
        <f>+'[1]Ex Africa 2021'!B73+'[1]Ex Africa 2021'!B172+'[1]Ex Africa 2021'!B271+'[1]Ex Africa 2021'!B370</f>
        <v>563263</v>
      </c>
      <c r="N51" s="85">
        <f>+'[1]Ex Africa 2021'!B470+'[1]Ex Africa 2021'!B569+'[1]Ex Africa 2021'!B668+'[1]Ex Africa 2021'!B767</f>
        <v>0</v>
      </c>
      <c r="O51" s="85">
        <f>+'[1]Ex Africa 2021'!B867+'[1]Ex Africa 2021'!B966+'[1]Ex Africa 2021'!B1065+'[1]Ex Africa 2021'!B1164</f>
        <v>0</v>
      </c>
      <c r="P51" s="146">
        <f t="shared" si="7"/>
        <v>563263</v>
      </c>
      <c r="R51" s="145">
        <f>+'[1]Ex Africa 2022'!B73+'[1]Ex Africa 2022'!B172+'[1]Ex Africa 2022'!B271+'[1]Ex Africa 2022'!B370</f>
        <v>523772</v>
      </c>
      <c r="S51" s="85">
        <f>+'[1]Ex Africa 2022'!B470+'[1]Ex Africa 2022'!B569+'[1]Ex Africa 2022'!B668+'[1]Ex Africa 2022'!B767</f>
        <v>0</v>
      </c>
      <c r="T51" s="85">
        <f>+'[1]Ex Africa 2022'!B867+'[1]Ex Africa 2022'!B966+'[1]Ex Africa 2022'!B1065+'[1]Ex Africa 2022'!B1164</f>
        <v>0</v>
      </c>
      <c r="U51" s="146">
        <f t="shared" si="8"/>
        <v>523772</v>
      </c>
      <c r="W51" s="145">
        <f>+'[1]Ex-Africa 2023'!B73+'[1]Ex-Africa 2023'!B172+'[1]Ex-Africa 2023'!B271+'[1]Ex-Africa 2023'!B370</f>
        <v>232008</v>
      </c>
      <c r="X51" s="85">
        <f>+'[1]Ex-Africa 2023'!B470+'[1]Ex-Africa 2023'!B569+'[1]Ex-Africa 2023'!B668+'[1]Ex-Africa 2023'!B767</f>
        <v>0</v>
      </c>
      <c r="Y51" s="85">
        <f>+'[1]Ex-Africa 2023'!B867+'[1]Ex-Africa 2023'!B966+'[1]Ex-Africa 2023'!B1065+'[1]Ex-Africa 2023'!B1164</f>
        <v>0</v>
      </c>
      <c r="Z51" s="146">
        <f t="shared" si="9"/>
        <v>232008</v>
      </c>
      <c r="AB51" s="145">
        <f>+'[1]Ex-Africa 2024'!B73+'[1]Ex-Africa 2024'!B172+'[1]Ex-Africa 2024'!B271+'[1]Ex-Africa 2024'!B370</f>
        <v>376821</v>
      </c>
      <c r="AC51" s="85">
        <f>+'[1]Ex-Africa 2024'!B470+'[1]Ex-Africa 2024'!B569+'[1]Ex-Africa 2024'!B668+'[1]Ex-Africa 2024'!B767</f>
        <v>0</v>
      </c>
      <c r="AD51" s="85">
        <f>+'[1]Ex-Africa 2024'!B867+'[1]Ex-Africa 2024'!B966+'[1]Ex-Africa 2024'!B1065+'[1]Ex-Africa 2024'!B1164</f>
        <v>0</v>
      </c>
      <c r="AE51" s="146">
        <f t="shared" si="5"/>
        <v>376821</v>
      </c>
      <c r="AG51" s="145">
        <f>+'[1]Ex-Africa 2025'!B73+'[1]Ex-Africa 2025'!B172+'[1]Ex-Africa 2025'!B271+'[1]Ex-Africa 2025'!B370</f>
        <v>80254</v>
      </c>
      <c r="AH51" s="85">
        <f>+'[1]Ex-Africa 2025'!B470+'[1]Ex-Africa 2025'!B569+'[1]Ex-Africa 2025'!B668+'[1]Ex-Africa 2025'!B767</f>
        <v>80001</v>
      </c>
      <c r="AI51" s="85">
        <f>+'[1]Ex-Africa 2025'!B867+'[1]Ex-Africa 2025'!B966+'[1]Ex-Africa 2025'!B1065+'[1]Ex-Africa 2025'!B1164</f>
        <v>0</v>
      </c>
      <c r="AJ51" s="146">
        <f t="shared" si="6"/>
        <v>160255</v>
      </c>
    </row>
    <row r="52" spans="1:36" x14ac:dyDescent="0.25">
      <c r="A52" t="s">
        <v>177</v>
      </c>
      <c r="C52" s="145">
        <v>0</v>
      </c>
      <c r="D52" s="85">
        <v>0</v>
      </c>
      <c r="E52" s="85">
        <v>0</v>
      </c>
      <c r="F52" s="146">
        <v>0</v>
      </c>
      <c r="H52" s="145">
        <v>0</v>
      </c>
      <c r="I52" s="85">
        <v>0</v>
      </c>
      <c r="J52" s="85">
        <v>0</v>
      </c>
      <c r="K52" s="146">
        <v>0</v>
      </c>
      <c r="M52" s="145">
        <f>+'[1]Ex Africa 2021'!B76+'[1]Ex Africa 2021'!B175+'[1]Ex Africa 2021'!B274+'[1]Ex Africa 2021'!B373</f>
        <v>0</v>
      </c>
      <c r="N52" s="85">
        <f>+'[1]Ex Africa 2021'!B473+'[1]Ex Africa 2021'!B572+'[1]Ex Africa 2021'!B671+'[1]Ex Africa 2021'!B770</f>
        <v>0</v>
      </c>
      <c r="O52" s="85">
        <f>+'[1]Ex Africa 2021'!B870+'[1]Ex Africa 2021'!B969+'[1]Ex Africa 2021'!B1068+'[1]Ex Africa 2021'!B1167</f>
        <v>0</v>
      </c>
      <c r="P52" s="146">
        <f t="shared" si="7"/>
        <v>0</v>
      </c>
      <c r="R52" s="145">
        <f>+'[1]Ex Africa 2022'!B76+'[1]Ex Africa 2022'!B175+'[1]Ex Africa 2022'!B274+'[1]Ex Africa 2022'!B373</f>
        <v>0</v>
      </c>
      <c r="S52" s="85">
        <f>+'[1]Ex Africa 2022'!B473+'[1]Ex Africa 2022'!B572+'[1]Ex Africa 2022'!B671+'[1]Ex Africa 2022'!B770</f>
        <v>0</v>
      </c>
      <c r="T52" s="85">
        <f>+'[1]Ex Africa 2022'!B870+'[1]Ex Africa 2022'!B969+'[1]Ex Africa 2022'!B1068+'[1]Ex Africa 2022'!B1167</f>
        <v>0</v>
      </c>
      <c r="U52" s="146">
        <f t="shared" si="8"/>
        <v>0</v>
      </c>
      <c r="W52" s="145">
        <f>+'[1]Ex-Africa 2023'!B76+'[1]Ex-Africa 2023'!B175+'[1]Ex-Africa 2023'!B274+'[1]Ex-Africa 2023'!B373</f>
        <v>61936</v>
      </c>
      <c r="X52" s="85">
        <f>+'[1]Ex-Africa 2023'!B473+'[1]Ex-Africa 2023'!B572+'[1]Ex-Africa 2023'!B671+'[1]Ex-Africa 2023'!B770</f>
        <v>0</v>
      </c>
      <c r="Y52" s="85">
        <f>+'[1]Ex-Africa 2023'!B870+'[1]Ex-Africa 2023'!B969+'[1]Ex-Africa 2023'!B1068+'[1]Ex-Africa 2023'!B1167</f>
        <v>0</v>
      </c>
      <c r="Z52" s="146">
        <f t="shared" si="9"/>
        <v>61936</v>
      </c>
      <c r="AB52" s="145">
        <f>+'[1]Ex-Africa 2024'!B76+'[1]Ex-Africa 2024'!B175+'[1]Ex-Africa 2024'!B274+'[1]Ex-Africa 2024'!B373</f>
        <v>38064</v>
      </c>
      <c r="AC52" s="85">
        <f>+'[1]Ex-Africa 2024'!B473+'[1]Ex-Africa 2024'!B572+'[1]Ex-Africa 2024'!B671+'[1]Ex-Africa 2024'!B770</f>
        <v>0</v>
      </c>
      <c r="AD52" s="85">
        <f>+'[1]Ex-Africa 2024'!B870+'[1]Ex-Africa 2024'!B969+'[1]Ex-Africa 2024'!B1068+'[1]Ex-Africa 2024'!B1167</f>
        <v>0</v>
      </c>
      <c r="AE52" s="146">
        <f t="shared" si="5"/>
        <v>38064</v>
      </c>
      <c r="AG52" s="145">
        <f>+'[1]Ex-Africa 2025'!B76+'[1]Ex-Africa 2025'!B175+'[1]Ex-Africa 2025'!B274+'[1]Ex-Africa 2025'!B373</f>
        <v>0</v>
      </c>
      <c r="AH52" s="85">
        <f>+'[1]Ex-Africa 2025'!B473+'[1]Ex-Africa 2025'!B572+'[1]Ex-Africa 2025'!B671+'[1]Ex-Africa 2025'!B770</f>
        <v>0</v>
      </c>
      <c r="AI52" s="85">
        <f>+'[1]Ex-Africa 2025'!B870+'[1]Ex-Africa 2025'!B969+'[1]Ex-Africa 2025'!B1068+'[1]Ex-Africa 2025'!B1167</f>
        <v>0</v>
      </c>
      <c r="AJ52" s="146">
        <f t="shared" si="6"/>
        <v>0</v>
      </c>
    </row>
    <row r="53" spans="1:36" x14ac:dyDescent="0.25">
      <c r="A53" s="1" t="s">
        <v>178</v>
      </c>
      <c r="C53" s="145"/>
      <c r="D53" s="85"/>
      <c r="E53" s="85"/>
      <c r="F53" s="146"/>
      <c r="H53" s="145"/>
      <c r="I53" s="85"/>
      <c r="J53" s="85"/>
      <c r="K53" s="146"/>
      <c r="M53" s="145"/>
      <c r="N53" s="85"/>
      <c r="O53" s="85"/>
      <c r="P53" s="146"/>
      <c r="R53" s="145"/>
      <c r="S53" s="85"/>
      <c r="T53" s="85"/>
      <c r="U53" s="146"/>
      <c r="W53" s="145"/>
      <c r="X53" s="85"/>
      <c r="Y53" s="85"/>
      <c r="Z53" s="146"/>
      <c r="AB53" s="145">
        <f>+'[1]Ex-Africa 2024'!B77+'[1]Ex-Africa 2024'!B176+'[1]Ex-Africa 2024'!B275+'[1]Ex-Africa 2024'!B374</f>
        <v>0</v>
      </c>
      <c r="AC53" s="85">
        <f>+'[1]Ex-Africa 2024'!B474+'[1]Ex-Africa 2024'!B573+'[1]Ex-Africa 2024'!B672+'[1]Ex-Africa 2024'!B771</f>
        <v>0</v>
      </c>
      <c r="AD53" s="85">
        <f>+'[1]Ex-Africa 2024'!B871+'[1]Ex-Africa 2024'!B970+'[1]Ex-Africa 2024'!B1069+'[1]Ex-Africa 2024'!B1168</f>
        <v>0</v>
      </c>
      <c r="AE53" s="146">
        <f t="shared" si="5"/>
        <v>0</v>
      </c>
      <c r="AG53" s="145">
        <f>+'[1]Ex-Africa 2025'!B77+'[1]Ex-Africa 2025'!B176+'[1]Ex-Africa 2025'!B275+'[1]Ex-Africa 2025'!B374</f>
        <v>0</v>
      </c>
      <c r="AH53" s="85">
        <f>+'[1]Ex-Africa 2025'!B474+'[1]Ex-Africa 2025'!B573+'[1]Ex-Africa 2025'!B672+'[1]Ex-Africa 2025'!B771</f>
        <v>6000</v>
      </c>
      <c r="AI53" s="85">
        <f>+'[1]Ex-Africa 2025'!B871+'[1]Ex-Africa 2025'!B970+'[1]Ex-Africa 2025'!B1069+'[1]Ex-Africa 2025'!B1168</f>
        <v>0</v>
      </c>
      <c r="AJ53" s="146">
        <f t="shared" si="6"/>
        <v>6000</v>
      </c>
    </row>
    <row r="54" spans="1:36" x14ac:dyDescent="0.25">
      <c r="A54" t="s">
        <v>179</v>
      </c>
      <c r="C54" s="145">
        <v>532680</v>
      </c>
      <c r="D54" s="85">
        <v>0</v>
      </c>
      <c r="E54" s="85">
        <v>0</v>
      </c>
      <c r="F54" s="146">
        <v>532680</v>
      </c>
      <c r="H54" s="145">
        <v>50720</v>
      </c>
      <c r="I54" s="85">
        <v>0</v>
      </c>
      <c r="J54" s="85">
        <v>0</v>
      </c>
      <c r="K54" s="146">
        <v>50720</v>
      </c>
      <c r="M54" s="145">
        <f>+'[1]Ex Africa 2021'!B78+'[1]Ex Africa 2021'!B177+'[1]Ex Africa 2021'!B276+'[1]Ex Africa 2021'!B375</f>
        <v>605280</v>
      </c>
      <c r="N54" s="85">
        <f>+'[1]Ex Africa 2021'!B475+'[1]Ex Africa 2021'!B574+'[1]Ex Africa 2021'!B673+'[1]Ex Africa 2021'!B772</f>
        <v>0</v>
      </c>
      <c r="O54" s="85">
        <f>+'[1]Ex Africa 2021'!B872+'[1]Ex Africa 2021'!B971+'[1]Ex Africa 2021'!B1070+'[1]Ex Africa 2021'!B1169</f>
        <v>0</v>
      </c>
      <c r="P54" s="146">
        <f t="shared" si="7"/>
        <v>605280</v>
      </c>
      <c r="R54" s="145">
        <f>+'[1]Ex Africa 2022'!B78+'[1]Ex Africa 2022'!B177+'[1]Ex Africa 2022'!B276+'[1]Ex Africa 2022'!B375</f>
        <v>0</v>
      </c>
      <c r="S54" s="85">
        <f>+'[1]Ex Africa 2022'!B475+'[1]Ex Africa 2022'!B574+'[1]Ex Africa 2022'!B673+'[1]Ex Africa 2022'!B772</f>
        <v>0</v>
      </c>
      <c r="T54" s="85">
        <f>+'[1]Ex Africa 2022'!B872+'[1]Ex Africa 2022'!B971+'[1]Ex Africa 2022'!B1070+'[1]Ex Africa 2022'!B1169</f>
        <v>0</v>
      </c>
      <c r="U54" s="146">
        <f t="shared" si="8"/>
        <v>0</v>
      </c>
      <c r="W54" s="145">
        <f>+'[1]Ex-Africa 2023'!B78+'[1]Ex-Africa 2023'!B177+'[1]Ex-Africa 2023'!B276+'[1]Ex-Africa 2023'!B375</f>
        <v>0</v>
      </c>
      <c r="X54" s="85">
        <f>+'[1]Ex-Africa 2023'!B475+'[1]Ex-Africa 2023'!B574+'[1]Ex-Africa 2023'!B673+'[1]Ex-Africa 2023'!B772</f>
        <v>0</v>
      </c>
      <c r="Y54" s="85">
        <f>+'[1]Ex-Africa 2023'!B872+'[1]Ex-Africa 2023'!B971+'[1]Ex-Africa 2023'!B1070+'[1]Ex-Africa 2023'!B1169</f>
        <v>0</v>
      </c>
      <c r="Z54" s="146">
        <f t="shared" si="9"/>
        <v>0</v>
      </c>
      <c r="AB54" s="145">
        <f>+'[1]Ex-Africa 2024'!B78+'[1]Ex-Africa 2024'!B177+'[1]Ex-Africa 2024'!B276+'[1]Ex-Africa 2024'!B375</f>
        <v>532870</v>
      </c>
      <c r="AC54" s="85">
        <f>+'[1]Ex-Africa 2024'!B475+'[1]Ex-Africa 2024'!B574+'[1]Ex-Africa 2024'!B673+'[1]Ex-Africa 2024'!B772</f>
        <v>0</v>
      </c>
      <c r="AD54" s="85">
        <f>+'[1]Ex-Africa 2024'!B872+'[1]Ex-Africa 2024'!B971+'[1]Ex-Africa 2024'!B1070+'[1]Ex-Africa 2024'!B1169</f>
        <v>0</v>
      </c>
      <c r="AE54" s="146">
        <f t="shared" si="5"/>
        <v>532870</v>
      </c>
      <c r="AG54" s="145">
        <f>+'[1]Ex-Africa 2025'!B78+'[1]Ex-Africa 2025'!B177+'[1]Ex-Africa 2025'!B276+'[1]Ex-Africa 2025'!B375</f>
        <v>0</v>
      </c>
      <c r="AH54" s="85">
        <f>+'[1]Ex-Africa 2025'!B475+'[1]Ex-Africa 2025'!B574+'[1]Ex-Africa 2025'!B673+'[1]Ex-Africa 2025'!B772</f>
        <v>0</v>
      </c>
      <c r="AI54" s="85">
        <f>+'[1]Ex-Africa 2025'!B872+'[1]Ex-Africa 2025'!B971+'[1]Ex-Africa 2025'!B1070+'[1]Ex-Africa 2025'!B1169</f>
        <v>0</v>
      </c>
      <c r="AJ54" s="146">
        <f t="shared" si="6"/>
        <v>0</v>
      </c>
    </row>
    <row r="55" spans="1:36" x14ac:dyDescent="0.25">
      <c r="A55" t="s">
        <v>180</v>
      </c>
      <c r="C55" s="145">
        <v>0</v>
      </c>
      <c r="D55" s="85">
        <v>0</v>
      </c>
      <c r="E55" s="85">
        <v>0</v>
      </c>
      <c r="F55" s="146">
        <v>0</v>
      </c>
      <c r="H55" s="145">
        <v>0</v>
      </c>
      <c r="I55" s="85">
        <v>0</v>
      </c>
      <c r="J55" s="85">
        <v>0</v>
      </c>
      <c r="K55" s="146">
        <v>0</v>
      </c>
      <c r="M55" s="145">
        <f>+'[1]Ex Africa 2021'!B79+'[1]Ex Africa 2021'!B178+'[1]Ex Africa 2021'!B277+'[1]Ex Africa 2021'!B376</f>
        <v>0</v>
      </c>
      <c r="N55" s="85">
        <f>+'[1]Ex Africa 2021'!B476+'[1]Ex Africa 2021'!B575+'[1]Ex Africa 2021'!B674+'[1]Ex Africa 2021'!B773</f>
        <v>0</v>
      </c>
      <c r="O55" s="85">
        <f>+'[1]Ex Africa 2021'!B873+'[1]Ex Africa 2021'!B972+'[1]Ex Africa 2021'!B1071+'[1]Ex Africa 2021'!B1170</f>
        <v>0</v>
      </c>
      <c r="P55" s="146">
        <f t="shared" si="7"/>
        <v>0</v>
      </c>
      <c r="R55" s="145">
        <f>+'[1]Ex Africa 2022'!B79+'[1]Ex Africa 2022'!B178+'[1]Ex Africa 2022'!B277+'[1]Ex Africa 2022'!B376</f>
        <v>8000</v>
      </c>
      <c r="S55" s="85">
        <f>+'[1]Ex Africa 2022'!B476+'[1]Ex Africa 2022'!B575+'[1]Ex Africa 2022'!B674+'[1]Ex Africa 2022'!B773</f>
        <v>0</v>
      </c>
      <c r="T55" s="85">
        <f>+'[1]Ex Africa 2022'!B873+'[1]Ex Africa 2022'!B972+'[1]Ex Africa 2022'!B1071+'[1]Ex Africa 2022'!B1170</f>
        <v>0</v>
      </c>
      <c r="U55" s="146">
        <f t="shared" si="8"/>
        <v>8000</v>
      </c>
      <c r="W55" s="145">
        <f>+'[1]Ex-Africa 2023'!B79+'[1]Ex-Africa 2023'!B178+'[1]Ex-Africa 2023'!B277+'[1]Ex-Africa 2023'!B376</f>
        <v>0</v>
      </c>
      <c r="X55" s="85">
        <f>+'[1]Ex-Africa 2023'!B476+'[1]Ex-Africa 2023'!B575+'[1]Ex-Africa 2023'!B674+'[1]Ex-Africa 2023'!B773</f>
        <v>0</v>
      </c>
      <c r="Y55" s="85">
        <f>+'[1]Ex-Africa 2023'!B873+'[1]Ex-Africa 2023'!B972+'[1]Ex-Africa 2023'!B1071+'[1]Ex-Africa 2023'!B1170</f>
        <v>0</v>
      </c>
      <c r="Z55" s="146">
        <f t="shared" si="9"/>
        <v>0</v>
      </c>
      <c r="AB55" s="145">
        <f>+'[1]Ex-Africa 2024'!B79+'[1]Ex-Africa 2024'!B178+'[1]Ex-Africa 2024'!B277+'[1]Ex-Africa 2024'!B376</f>
        <v>6000</v>
      </c>
      <c r="AC55" s="85">
        <f>+'[1]Ex-Africa 2024'!B476+'[1]Ex-Africa 2024'!B575+'[1]Ex-Africa 2024'!B674+'[1]Ex-Africa 2024'!B773</f>
        <v>0</v>
      </c>
      <c r="AD55" s="85">
        <f>+'[1]Ex-Africa 2024'!B873+'[1]Ex-Africa 2024'!B972+'[1]Ex-Africa 2024'!B1071+'[1]Ex-Africa 2024'!B1170</f>
        <v>0</v>
      </c>
      <c r="AE55" s="146">
        <f t="shared" si="5"/>
        <v>6000</v>
      </c>
      <c r="AG55" s="145">
        <f>+'[1]Ex-Africa 2025'!B79+'[1]Ex-Africa 2025'!B178+'[1]Ex-Africa 2025'!B277+'[1]Ex-Africa 2025'!B376</f>
        <v>0</v>
      </c>
      <c r="AH55" s="85">
        <f>+'[1]Ex-Africa 2025'!B476+'[1]Ex-Africa 2025'!B575+'[1]Ex-Africa 2025'!B674+'[1]Ex-Africa 2025'!B773</f>
        <v>0</v>
      </c>
      <c r="AI55" s="85">
        <f>+'[1]Ex-Africa 2025'!B873+'[1]Ex-Africa 2025'!B972+'[1]Ex-Africa 2025'!B1071+'[1]Ex-Africa 2025'!B1170</f>
        <v>0</v>
      </c>
      <c r="AJ55" s="146">
        <f t="shared" si="6"/>
        <v>0</v>
      </c>
    </row>
    <row r="56" spans="1:36" x14ac:dyDescent="0.25">
      <c r="A56" t="s">
        <v>181</v>
      </c>
      <c r="C56" s="145">
        <v>84000</v>
      </c>
      <c r="D56" s="85">
        <v>0</v>
      </c>
      <c r="E56" s="85">
        <v>0</v>
      </c>
      <c r="F56" s="146">
        <v>84000</v>
      </c>
      <c r="H56" s="145">
        <v>0</v>
      </c>
      <c r="I56" s="85">
        <v>0</v>
      </c>
      <c r="J56" s="85">
        <v>0</v>
      </c>
      <c r="K56" s="146">
        <v>0</v>
      </c>
      <c r="M56" s="145">
        <f>+'[1]Ex Africa 2021'!B80+'[1]Ex Africa 2021'!B179+'[1]Ex Africa 2021'!B278+'[1]Ex Africa 2021'!B377</f>
        <v>0</v>
      </c>
      <c r="N56" s="85">
        <f>+'[1]Ex Africa 2021'!B477+'[1]Ex Africa 2021'!B576+'[1]Ex Africa 2021'!B675+'[1]Ex Africa 2021'!B774</f>
        <v>0</v>
      </c>
      <c r="O56" s="85">
        <f>+'[1]Ex Africa 2021'!B874+'[1]Ex Africa 2021'!B973+'[1]Ex Africa 2021'!B1072+'[1]Ex Africa 2021'!B1171</f>
        <v>0</v>
      </c>
      <c r="P56" s="146">
        <f t="shared" si="7"/>
        <v>0</v>
      </c>
      <c r="R56" s="145">
        <f>+'[1]Ex Africa 2022'!B80+'[1]Ex Africa 2022'!B179+'[1]Ex Africa 2022'!B278+'[1]Ex Africa 2022'!B377</f>
        <v>0</v>
      </c>
      <c r="S56" s="85">
        <f>+'[1]Ex Africa 2022'!B477+'[1]Ex Africa 2022'!B576+'[1]Ex Africa 2022'!B675+'[1]Ex Africa 2022'!B774</f>
        <v>0</v>
      </c>
      <c r="T56" s="85">
        <f>+'[1]Ex Africa 2022'!B874+'[1]Ex Africa 2022'!B973+'[1]Ex Africa 2022'!B1072+'[1]Ex Africa 2022'!B1171</f>
        <v>0</v>
      </c>
      <c r="U56" s="146">
        <f t="shared" si="8"/>
        <v>0</v>
      </c>
      <c r="W56" s="145">
        <f>+'[1]Ex-Africa 2023'!B80+'[1]Ex-Africa 2023'!B179+'[1]Ex-Africa 2023'!B278+'[1]Ex-Africa 2023'!B377</f>
        <v>11000</v>
      </c>
      <c r="X56" s="85">
        <f>+'[1]Ex-Africa 2023'!B477+'[1]Ex-Africa 2023'!B576+'[1]Ex-Africa 2023'!B675+'[1]Ex-Africa 2023'!B774</f>
        <v>0</v>
      </c>
      <c r="Y56" s="85">
        <f>+'[1]Ex-Africa 2023'!B874+'[1]Ex-Africa 2023'!B973+'[1]Ex-Africa 2023'!B1072+'[1]Ex-Africa 2023'!B1171</f>
        <v>0</v>
      </c>
      <c r="Z56" s="146">
        <f t="shared" si="9"/>
        <v>11000</v>
      </c>
      <c r="AB56" s="145">
        <f>+'[1]Ex-Africa 2024'!B80+'[1]Ex-Africa 2024'!B179+'[1]Ex-Africa 2024'!B278+'[1]Ex-Africa 2024'!B377</f>
        <v>0</v>
      </c>
      <c r="AC56" s="85">
        <f>+'[1]Ex-Africa 2024'!B477+'[1]Ex-Africa 2024'!B576+'[1]Ex-Africa 2024'!B675+'[1]Ex-Africa 2024'!B774</f>
        <v>0</v>
      </c>
      <c r="AD56" s="85">
        <f>+'[1]Ex-Africa 2024'!B874+'[1]Ex-Africa 2024'!B973+'[1]Ex-Africa 2024'!B1072+'[1]Ex-Africa 2024'!B1171</f>
        <v>0</v>
      </c>
      <c r="AE56" s="146">
        <f t="shared" si="5"/>
        <v>0</v>
      </c>
      <c r="AG56" s="145">
        <f>+'[1]Ex-Africa 2025'!B80+'[1]Ex-Africa 2025'!B179+'[1]Ex-Africa 2025'!B278+'[1]Ex-Africa 2025'!B377</f>
        <v>4925</v>
      </c>
      <c r="AH56" s="85">
        <f>+'[1]Ex-Africa 2025'!B477+'[1]Ex-Africa 2025'!B576+'[1]Ex-Africa 2025'!B675+'[1]Ex-Africa 2025'!B774</f>
        <v>0</v>
      </c>
      <c r="AI56" s="85">
        <f>+'[1]Ex-Africa 2025'!B874+'[1]Ex-Africa 2025'!B973+'[1]Ex-Africa 2025'!B1072+'[1]Ex-Africa 2025'!B1171</f>
        <v>0</v>
      </c>
      <c r="AJ56" s="146">
        <f t="shared" si="6"/>
        <v>4925</v>
      </c>
    </row>
    <row r="57" spans="1:36" x14ac:dyDescent="0.25">
      <c r="A57" t="s">
        <v>182</v>
      </c>
      <c r="C57" s="145">
        <v>0</v>
      </c>
      <c r="D57" s="85">
        <v>0</v>
      </c>
      <c r="E57" s="85">
        <v>0</v>
      </c>
      <c r="F57" s="146">
        <v>0</v>
      </c>
      <c r="H57" s="145">
        <v>0</v>
      </c>
      <c r="I57" s="85">
        <v>0</v>
      </c>
      <c r="J57" s="85">
        <v>0</v>
      </c>
      <c r="K57" s="146">
        <v>0</v>
      </c>
      <c r="M57" s="145">
        <f>+'[1]Ex Africa 2021'!B81+'[1]Ex Africa 2021'!B180+'[1]Ex Africa 2021'!B279+'[1]Ex Africa 2021'!B378</f>
        <v>0</v>
      </c>
      <c r="N57" s="85">
        <f>+'[1]Ex Africa 2021'!B478+'[1]Ex Africa 2021'!B577+'[1]Ex Africa 2021'!B676+'[1]Ex Africa 2021'!B775</f>
        <v>0</v>
      </c>
      <c r="O57" s="85">
        <f>+'[1]Ex Africa 2021'!B875+'[1]Ex Africa 2021'!B974+'[1]Ex Africa 2021'!B1073+'[1]Ex Africa 2021'!B1172</f>
        <v>0</v>
      </c>
      <c r="P57" s="146">
        <f t="shared" si="7"/>
        <v>0</v>
      </c>
      <c r="R57" s="145">
        <f>+'[1]Ex Africa 2022'!B81+'[1]Ex Africa 2022'!B180+'[1]Ex Africa 2022'!B279+'[1]Ex Africa 2022'!B378</f>
        <v>0</v>
      </c>
      <c r="S57" s="85">
        <f>+'[1]Ex Africa 2022'!B478+'[1]Ex Africa 2022'!B577+'[1]Ex Africa 2022'!B676+'[1]Ex Africa 2022'!B775</f>
        <v>0</v>
      </c>
      <c r="T57" s="85">
        <f>+'[1]Ex Africa 2022'!B875+'[1]Ex Africa 2022'!B974+'[1]Ex Africa 2022'!B1073+'[1]Ex Africa 2022'!B1172</f>
        <v>0</v>
      </c>
      <c r="U57" s="146">
        <f t="shared" si="8"/>
        <v>0</v>
      </c>
      <c r="W57" s="145">
        <f>+'[1]Ex-Africa 2023'!B81+'[1]Ex-Africa 2023'!B180+'[1]Ex-Africa 2023'!B279+'[1]Ex-Africa 2023'!B378</f>
        <v>20000</v>
      </c>
      <c r="X57" s="85">
        <f>+'[1]Ex-Africa 2023'!B478+'[1]Ex-Africa 2023'!B577+'[1]Ex-Africa 2023'!B676+'[1]Ex-Africa 2023'!B775</f>
        <v>0</v>
      </c>
      <c r="Y57" s="85">
        <f>+'[1]Ex-Africa 2023'!B875+'[1]Ex-Africa 2023'!B974+'[1]Ex-Africa 2023'!B1073+'[1]Ex-Africa 2023'!B1172</f>
        <v>0</v>
      </c>
      <c r="Z57" s="146">
        <f t="shared" si="9"/>
        <v>20000</v>
      </c>
      <c r="AB57" s="145">
        <f>+'[1]Ex-Africa 2024'!B81+'[1]Ex-Africa 2024'!B180+'[1]Ex-Africa 2024'!B279+'[1]Ex-Africa 2024'!B378</f>
        <v>20000</v>
      </c>
      <c r="AC57" s="85">
        <f>+'[1]Ex-Africa 2024'!B478+'[1]Ex-Africa 2024'!B577+'[1]Ex-Africa 2024'!B676+'[1]Ex-Africa 2024'!B775</f>
        <v>0</v>
      </c>
      <c r="AD57" s="85">
        <f>+'[1]Ex-Africa 2024'!B875+'[1]Ex-Africa 2024'!B974+'[1]Ex-Africa 2024'!B1073+'[1]Ex-Africa 2024'!B1172</f>
        <v>0</v>
      </c>
      <c r="AE57" s="146">
        <f t="shared" si="5"/>
        <v>20000</v>
      </c>
      <c r="AG57" s="145">
        <f>+'[1]Ex-Africa 2025'!B81+'[1]Ex-Africa 2025'!B180+'[1]Ex-Africa 2025'!B279+'[1]Ex-Africa 2025'!B378</f>
        <v>0</v>
      </c>
      <c r="AH57" s="85">
        <f>+'[1]Ex-Africa 2025'!B478+'[1]Ex-Africa 2025'!B577+'[1]Ex-Africa 2025'!B676+'[1]Ex-Africa 2025'!B775</f>
        <v>0</v>
      </c>
      <c r="AI57" s="85">
        <f>+'[1]Ex-Africa 2025'!B875+'[1]Ex-Africa 2025'!B974+'[1]Ex-Africa 2025'!B1073+'[1]Ex-Africa 2025'!B1172</f>
        <v>0</v>
      </c>
      <c r="AJ57" s="146">
        <f t="shared" si="6"/>
        <v>0</v>
      </c>
    </row>
    <row r="58" spans="1:36" x14ac:dyDescent="0.25">
      <c r="A58" t="s">
        <v>184</v>
      </c>
      <c r="C58" s="145">
        <v>250</v>
      </c>
      <c r="D58" s="85">
        <v>80</v>
      </c>
      <c r="E58" s="85">
        <v>0</v>
      </c>
      <c r="F58" s="146">
        <v>330</v>
      </c>
      <c r="H58" s="145">
        <v>200</v>
      </c>
      <c r="I58" s="85">
        <v>0</v>
      </c>
      <c r="J58" s="85">
        <v>0</v>
      </c>
      <c r="K58" s="146">
        <v>200</v>
      </c>
      <c r="M58" s="145">
        <f>+'[1]Ex Africa 2021'!B83+'[1]Ex Africa 2021'!B182+'[1]Ex Africa 2021'!B281+'[1]Ex Africa 2021'!B380</f>
        <v>0</v>
      </c>
      <c r="N58" s="85">
        <f>+'[1]Ex Africa 2021'!B480+'[1]Ex Africa 2021'!B579+'[1]Ex Africa 2021'!B678+'[1]Ex Africa 2021'!B777</f>
        <v>0</v>
      </c>
      <c r="O58" s="85">
        <f>+'[1]Ex Africa 2021'!B877+'[1]Ex Africa 2021'!B976+'[1]Ex Africa 2021'!B1075+'[1]Ex Africa 2021'!B1174</f>
        <v>0</v>
      </c>
      <c r="P58" s="146">
        <f t="shared" si="7"/>
        <v>0</v>
      </c>
      <c r="R58" s="145">
        <f>+'[1]Ex Africa 2022'!B83+'[1]Ex Africa 2022'!B182+'[1]Ex Africa 2022'!B281+'[1]Ex Africa 2022'!B380</f>
        <v>0</v>
      </c>
      <c r="S58" s="85">
        <f>+'[1]Ex Africa 2022'!B480+'[1]Ex Africa 2022'!B579+'[1]Ex Africa 2022'!B678+'[1]Ex Africa 2022'!B777</f>
        <v>0</v>
      </c>
      <c r="T58" s="85">
        <f>+'[1]Ex Africa 2022'!B877+'[1]Ex Africa 2022'!B976+'[1]Ex Africa 2022'!B1075+'[1]Ex Africa 2022'!B1174</f>
        <v>0</v>
      </c>
      <c r="U58" s="146">
        <f t="shared" si="8"/>
        <v>0</v>
      </c>
      <c r="W58" s="145">
        <f>+'[1]Ex-Africa 2023'!B83+'[1]Ex-Africa 2023'!B182+'[1]Ex-Africa 2023'!B281+'[1]Ex-Africa 2023'!B380</f>
        <v>0</v>
      </c>
      <c r="X58" s="85">
        <f>+'[1]Ex-Africa 2023'!B480+'[1]Ex-Africa 2023'!B579+'[1]Ex-Africa 2023'!B678+'[1]Ex-Africa 2023'!B777</f>
        <v>0</v>
      </c>
      <c r="Y58" s="85">
        <f>+'[1]Ex-Africa 2023'!B877+'[1]Ex-Africa 2023'!B976+'[1]Ex-Africa 2023'!B1075+'[1]Ex-Africa 2023'!B1174</f>
        <v>0</v>
      </c>
      <c r="Z58" s="146">
        <f t="shared" si="9"/>
        <v>0</v>
      </c>
      <c r="AB58" s="145">
        <f>+'[1]Ex-Africa 2024'!B83+'[1]Ex-Africa 2024'!B182+'[1]Ex-Africa 2024'!B281+'[1]Ex-Africa 2024'!B380</f>
        <v>0</v>
      </c>
      <c r="AC58" s="85">
        <f>+'[1]Ex-Africa 2024'!B480+'[1]Ex-Africa 2024'!B579+'[1]Ex-Africa 2024'!B678+'[1]Ex-Africa 2024'!B777</f>
        <v>0</v>
      </c>
      <c r="AD58" s="85">
        <f>+'[1]Ex-Africa 2024'!B877+'[1]Ex-Africa 2024'!B976+'[1]Ex-Africa 2024'!B1075+'[1]Ex-Africa 2024'!B1174</f>
        <v>0</v>
      </c>
      <c r="AE58" s="146">
        <f t="shared" si="5"/>
        <v>0</v>
      </c>
      <c r="AG58" s="145">
        <f>+'[1]Ex-Africa 2025'!B83+'[1]Ex-Africa 2025'!B182+'[1]Ex-Africa 2025'!B281+'[1]Ex-Africa 2025'!B380</f>
        <v>0</v>
      </c>
      <c r="AH58" s="85">
        <f>+'[1]Ex-Africa 2025'!B480+'[1]Ex-Africa 2025'!B579+'[1]Ex-Africa 2025'!B678+'[1]Ex-Africa 2025'!B777</f>
        <v>0</v>
      </c>
      <c r="AI58" s="85">
        <f>+'[1]Ex-Africa 2025'!B877+'[1]Ex-Africa 2025'!B976+'[1]Ex-Africa 2025'!B1075+'[1]Ex-Africa 2025'!B1174</f>
        <v>0</v>
      </c>
      <c r="AJ58" s="146">
        <f t="shared" si="6"/>
        <v>0</v>
      </c>
    </row>
    <row r="59" spans="1:36" x14ac:dyDescent="0.25">
      <c r="A59" t="s">
        <v>185</v>
      </c>
      <c r="C59" s="145">
        <v>383250</v>
      </c>
      <c r="D59" s="85">
        <v>0</v>
      </c>
      <c r="E59" s="85">
        <v>0</v>
      </c>
      <c r="F59" s="146">
        <v>383250</v>
      </c>
      <c r="H59" s="145">
        <v>15790</v>
      </c>
      <c r="I59" s="85">
        <v>0</v>
      </c>
      <c r="J59" s="85">
        <v>0</v>
      </c>
      <c r="K59" s="146">
        <v>15790</v>
      </c>
      <c r="M59" s="145">
        <f>+'[1]Ex Africa 2021'!B84+'[1]Ex Africa 2021'!B183+'[1]Ex Africa 2021'!B282+'[1]Ex Africa 2021'!B381</f>
        <v>136000</v>
      </c>
      <c r="N59" s="85">
        <f>+'[1]Ex Africa 2021'!B481+'[1]Ex Africa 2021'!B580+'[1]Ex Africa 2021'!B679+'[1]Ex Africa 2021'!B778</f>
        <v>0</v>
      </c>
      <c r="O59" s="85">
        <f>+'[1]Ex Africa 2021'!B878+'[1]Ex Africa 2021'!B977+'[1]Ex Africa 2021'!B1076+'[1]Ex Africa 2021'!B1175</f>
        <v>0</v>
      </c>
      <c r="P59" s="146">
        <f t="shared" si="7"/>
        <v>136000</v>
      </c>
      <c r="R59" s="145">
        <f>+'[1]Ex Africa 2022'!B84+'[1]Ex Africa 2022'!B183+'[1]Ex Africa 2022'!B282+'[1]Ex Africa 2022'!B381</f>
        <v>318800</v>
      </c>
      <c r="S59" s="85">
        <f>+'[1]Ex Africa 2022'!B481+'[1]Ex Africa 2022'!B580+'[1]Ex Africa 2022'!B679+'[1]Ex Africa 2022'!B778</f>
        <v>0</v>
      </c>
      <c r="T59" s="85">
        <f>+'[1]Ex Africa 2022'!B878+'[1]Ex Africa 2022'!B977+'[1]Ex Africa 2022'!B1076+'[1]Ex Africa 2022'!B1175</f>
        <v>0</v>
      </c>
      <c r="U59" s="146">
        <f t="shared" si="8"/>
        <v>318800</v>
      </c>
      <c r="W59" s="145">
        <f>+'[1]Ex-Africa 2023'!B84+'[1]Ex-Africa 2023'!B183+'[1]Ex-Africa 2023'!B282+'[1]Ex-Africa 2023'!B381</f>
        <v>0</v>
      </c>
      <c r="X59" s="85">
        <f>+'[1]Ex-Africa 2023'!B481+'[1]Ex-Africa 2023'!B580+'[1]Ex-Africa 2023'!B679+'[1]Ex-Africa 2023'!B778</f>
        <v>0</v>
      </c>
      <c r="Y59" s="85">
        <f>+'[1]Ex-Africa 2023'!B878+'[1]Ex-Africa 2023'!B977+'[1]Ex-Africa 2023'!B1076+'[1]Ex-Africa 2023'!B1175</f>
        <v>0</v>
      </c>
      <c r="Z59" s="146">
        <f t="shared" si="9"/>
        <v>0</v>
      </c>
      <c r="AB59" s="145">
        <f>+'[1]Ex-Africa 2024'!B84+'[1]Ex-Africa 2024'!B183+'[1]Ex-Africa 2024'!B282+'[1]Ex-Africa 2024'!B381</f>
        <v>50000</v>
      </c>
      <c r="AC59" s="85">
        <f>+'[1]Ex-Africa 2024'!B481+'[1]Ex-Africa 2024'!B580+'[1]Ex-Africa 2024'!B679+'[1]Ex-Africa 2024'!B778</f>
        <v>80250</v>
      </c>
      <c r="AD59" s="85">
        <f>+'[1]Ex-Africa 2024'!B878+'[1]Ex-Africa 2024'!B977+'[1]Ex-Africa 2024'!B1076+'[1]Ex-Africa 2024'!B1175</f>
        <v>0</v>
      </c>
      <c r="AE59" s="146">
        <f t="shared" si="5"/>
        <v>130250</v>
      </c>
      <c r="AG59" s="145">
        <f>+'[1]Ex-Africa 2025'!B84+'[1]Ex-Africa 2025'!B183+'[1]Ex-Africa 2025'!B282+'[1]Ex-Africa 2025'!B381</f>
        <v>0</v>
      </c>
      <c r="AH59" s="85">
        <f>+'[1]Ex-Africa 2025'!B481+'[1]Ex-Africa 2025'!B580+'[1]Ex-Africa 2025'!B679+'[1]Ex-Africa 2025'!B778</f>
        <v>0</v>
      </c>
      <c r="AI59" s="85">
        <f>+'[1]Ex-Africa 2025'!B878+'[1]Ex-Africa 2025'!B977+'[1]Ex-Africa 2025'!B1076+'[1]Ex-Africa 2025'!B1175</f>
        <v>0</v>
      </c>
      <c r="AJ59" s="146">
        <f t="shared" si="6"/>
        <v>0</v>
      </c>
    </row>
    <row r="60" spans="1:36" x14ac:dyDescent="0.25">
      <c r="A60" t="s">
        <v>187</v>
      </c>
      <c r="C60" s="145">
        <v>260250</v>
      </c>
      <c r="D60" s="85">
        <v>0</v>
      </c>
      <c r="E60" s="85">
        <v>0</v>
      </c>
      <c r="F60" s="146">
        <v>260250</v>
      </c>
      <c r="H60" s="145">
        <v>257423</v>
      </c>
      <c r="I60" s="85">
        <v>0</v>
      </c>
      <c r="J60" s="85">
        <v>0</v>
      </c>
      <c r="K60" s="146">
        <v>257423</v>
      </c>
      <c r="M60" s="145">
        <f>+'[1]Ex Africa 2021'!B86+'[1]Ex Africa 2021'!B185+'[1]Ex Africa 2021'!B284+'[1]Ex Africa 2021'!B383</f>
        <v>149850</v>
      </c>
      <c r="N60" s="85">
        <f>+'[1]Ex Africa 2021'!B483+'[1]Ex Africa 2021'!B582+'[1]Ex Africa 2021'!B681+'[1]Ex Africa 2021'!B780</f>
        <v>0</v>
      </c>
      <c r="O60" s="85">
        <f>+'[1]Ex Africa 2021'!B880+'[1]Ex Africa 2021'!B979+'[1]Ex Africa 2021'!B1078+'[1]Ex Africa 2021'!B1177</f>
        <v>0</v>
      </c>
      <c r="P60" s="146">
        <f t="shared" si="7"/>
        <v>149850</v>
      </c>
      <c r="R60" s="145">
        <f>+'[1]Ex Africa 2022'!B86+'[1]Ex Africa 2022'!B185+'[1]Ex Africa 2022'!B284+'[1]Ex Africa 2022'!B383</f>
        <v>0</v>
      </c>
      <c r="S60" s="85">
        <f>+'[1]Ex Africa 2022'!B483+'[1]Ex Africa 2022'!B582+'[1]Ex Africa 2022'!B681+'[1]Ex Africa 2022'!B780</f>
        <v>0</v>
      </c>
      <c r="T60" s="85">
        <f>+'[1]Ex Africa 2022'!B880+'[1]Ex Africa 2022'!B979+'[1]Ex Africa 2022'!B1078+'[1]Ex Africa 2022'!B1177</f>
        <v>0</v>
      </c>
      <c r="U60" s="146">
        <f t="shared" si="8"/>
        <v>0</v>
      </c>
      <c r="W60" s="145">
        <f>+'[1]Ex-Africa 2023'!B86+'[1]Ex-Africa 2023'!B185+'[1]Ex-Africa 2023'!B284+'[1]Ex-Africa 2023'!B383</f>
        <v>789450</v>
      </c>
      <c r="X60" s="85">
        <f>+'[1]Ex-Africa 2023'!B483+'[1]Ex-Africa 2023'!B582+'[1]Ex-Africa 2023'!B681+'[1]Ex-Africa 2023'!B780</f>
        <v>0</v>
      </c>
      <c r="Y60" s="85">
        <f>+'[1]Ex-Africa 2023'!B880+'[1]Ex-Africa 2023'!B979+'[1]Ex-Africa 2023'!B1078+'[1]Ex-Africa 2023'!B1177</f>
        <v>0</v>
      </c>
      <c r="Z60" s="146">
        <f t="shared" si="9"/>
        <v>789450</v>
      </c>
      <c r="AB60" s="145">
        <f>+'[1]Ex-Africa 2024'!B86+'[1]Ex-Africa 2024'!B185+'[1]Ex-Africa 2024'!B284+'[1]Ex-Africa 2024'!B383</f>
        <v>370500</v>
      </c>
      <c r="AC60" s="85">
        <f>+'[1]Ex-Africa 2024'!B483+'[1]Ex-Africa 2024'!B582+'[1]Ex-Africa 2024'!B681+'[1]Ex-Africa 2024'!B780</f>
        <v>0</v>
      </c>
      <c r="AD60" s="85">
        <f>+'[1]Ex-Africa 2024'!B880+'[1]Ex-Africa 2024'!B979+'[1]Ex-Africa 2024'!B1078+'[1]Ex-Africa 2024'!B1177</f>
        <v>0</v>
      </c>
      <c r="AE60" s="146">
        <f t="shared" si="5"/>
        <v>370500</v>
      </c>
      <c r="AG60" s="145">
        <f>+'[1]Ex-Africa 2025'!B86+'[1]Ex-Africa 2025'!B185+'[1]Ex-Africa 2025'!B284+'[1]Ex-Africa 2025'!B383</f>
        <v>18000</v>
      </c>
      <c r="AH60" s="85">
        <f>+'[1]Ex-Africa 2025'!B483+'[1]Ex-Africa 2025'!B582+'[1]Ex-Africa 2025'!B681+'[1]Ex-Africa 2025'!B780</f>
        <v>0</v>
      </c>
      <c r="AI60" s="85">
        <f>+'[1]Ex-Africa 2025'!B880+'[1]Ex-Africa 2025'!B979+'[1]Ex-Africa 2025'!B1078+'[1]Ex-Africa 2025'!B1177</f>
        <v>0</v>
      </c>
      <c r="AJ60" s="146">
        <f t="shared" si="6"/>
        <v>18000</v>
      </c>
    </row>
    <row r="61" spans="1:36" x14ac:dyDescent="0.25">
      <c r="A61" t="s">
        <v>207</v>
      </c>
      <c r="C61" s="145">
        <v>262044</v>
      </c>
      <c r="D61" s="85">
        <v>40000</v>
      </c>
      <c r="E61" s="85">
        <v>0</v>
      </c>
      <c r="F61" s="146">
        <v>302044</v>
      </c>
      <c r="H61" s="145">
        <v>49941</v>
      </c>
      <c r="I61" s="85">
        <v>0</v>
      </c>
      <c r="J61" s="85">
        <v>0</v>
      </c>
      <c r="K61" s="146">
        <v>49941</v>
      </c>
      <c r="M61" s="145">
        <f>+'[1]Ex Africa 2021'!B87+'[1]Ex Africa 2021'!B186+'[1]Ex Africa 2021'!B285+'[1]Ex Africa 2021'!B384</f>
        <v>0</v>
      </c>
      <c r="N61" s="85">
        <f>+'[1]Ex Africa 2021'!B484+'[1]Ex Africa 2021'!B583+'[1]Ex Africa 2021'!B682+'[1]Ex Africa 2021'!B781</f>
        <v>0</v>
      </c>
      <c r="O61" s="85">
        <f>+'[1]Ex Africa 2021'!B881+'[1]Ex Africa 2021'!B980+'[1]Ex Africa 2021'!B1079+'[1]Ex Africa 2021'!B1178</f>
        <v>0</v>
      </c>
      <c r="P61" s="146">
        <f t="shared" si="7"/>
        <v>0</v>
      </c>
      <c r="R61" s="145">
        <f>+'[1]Ex Africa 2022'!B87+'[1]Ex Africa 2022'!B186+'[1]Ex Africa 2022'!B285+'[1]Ex Africa 2022'!B384</f>
        <v>38379</v>
      </c>
      <c r="S61" s="85">
        <f>+'[1]Ex Africa 2022'!B484+'[1]Ex Africa 2022'!B583+'[1]Ex Africa 2022'!B682+'[1]Ex Africa 2022'!B781</f>
        <v>0</v>
      </c>
      <c r="T61" s="85">
        <f>+'[1]Ex Africa 2022'!B881+'[1]Ex Africa 2022'!B980+'[1]Ex Africa 2022'!B1079+'[1]Ex Africa 2022'!B1178</f>
        <v>0</v>
      </c>
      <c r="U61" s="146">
        <f t="shared" si="8"/>
        <v>38379</v>
      </c>
      <c r="W61" s="145">
        <f>+'[1]Ex-Africa 2023'!B87+'[1]Ex-Africa 2023'!B186+'[1]Ex-Africa 2023'!B285+'[1]Ex-Africa 2023'!B384</f>
        <v>36218</v>
      </c>
      <c r="X61" s="85">
        <f>+'[1]Ex-Africa 2023'!B484+'[1]Ex-Africa 2023'!B583+'[1]Ex-Africa 2023'!B682+'[1]Ex-Africa 2023'!B781</f>
        <v>0</v>
      </c>
      <c r="Y61" s="85">
        <f>+'[1]Ex-Africa 2023'!B881+'[1]Ex-Africa 2023'!B980+'[1]Ex-Africa 2023'!B1079+'[1]Ex-Africa 2023'!B1178</f>
        <v>0</v>
      </c>
      <c r="Z61" s="146">
        <f t="shared" si="9"/>
        <v>36218</v>
      </c>
      <c r="AB61" s="145">
        <f>+'[1]Ex-Africa 2024'!B87+'[1]Ex-Africa 2024'!B186+'[1]Ex-Africa 2024'!B285+'[1]Ex-Africa 2024'!B384</f>
        <v>12696</v>
      </c>
      <c r="AC61" s="85">
        <f>+'[1]Ex-Africa 2024'!B484+'[1]Ex-Africa 2024'!B583+'[1]Ex-Africa 2024'!B682+'[1]Ex-Africa 2024'!B781</f>
        <v>0</v>
      </c>
      <c r="AD61" s="85">
        <f>+'[1]Ex-Africa 2024'!B881+'[1]Ex-Africa 2024'!B980+'[1]Ex-Africa 2024'!B1079+'[1]Ex-Africa 2024'!B1178</f>
        <v>0</v>
      </c>
      <c r="AE61" s="146">
        <f t="shared" si="5"/>
        <v>12696</v>
      </c>
      <c r="AG61" s="145">
        <f>+'[1]Ex-Africa 2025'!B87+'[1]Ex-Africa 2025'!B186+'[1]Ex-Africa 2025'!B285+'[1]Ex-Africa 2025'!B384</f>
        <v>0</v>
      </c>
      <c r="AH61" s="85">
        <f>+'[1]Ex-Africa 2025'!B484+'[1]Ex-Africa 2025'!B583+'[1]Ex-Africa 2025'!B682+'[1]Ex-Africa 2025'!B781</f>
        <v>0</v>
      </c>
      <c r="AI61" s="85">
        <f>+'[1]Ex-Africa 2025'!B881+'[1]Ex-Africa 2025'!B980+'[1]Ex-Africa 2025'!B1079+'[1]Ex-Africa 2025'!B1178</f>
        <v>0</v>
      </c>
      <c r="AJ61" s="146">
        <f t="shared" si="6"/>
        <v>0</v>
      </c>
    </row>
    <row r="62" spans="1:36" x14ac:dyDescent="0.25">
      <c r="A62" t="s">
        <v>189</v>
      </c>
      <c r="C62" s="145">
        <v>205000</v>
      </c>
      <c r="D62" s="85">
        <v>0</v>
      </c>
      <c r="E62" s="85">
        <v>0</v>
      </c>
      <c r="F62" s="146">
        <v>205000</v>
      </c>
      <c r="H62" s="145">
        <v>0</v>
      </c>
      <c r="I62" s="85">
        <v>0</v>
      </c>
      <c r="J62" s="85">
        <v>0</v>
      </c>
      <c r="K62" s="146">
        <v>0</v>
      </c>
      <c r="M62" s="145">
        <f>+'[1]Ex Africa 2021'!B88+'[1]Ex Africa 2021'!B187+'[1]Ex Africa 2021'!B286+'[1]Ex Africa 2021'!B385</f>
        <v>0</v>
      </c>
      <c r="N62" s="85">
        <f>+'[1]Ex Africa 2021'!B485+'[1]Ex Africa 2021'!B584+'[1]Ex Africa 2021'!B683+'[1]Ex Africa 2021'!B782</f>
        <v>0</v>
      </c>
      <c r="O62" s="85">
        <f>+'[1]Ex Africa 2021'!B882+'[1]Ex Africa 2021'!B981+'[1]Ex Africa 2021'!B1080+'[1]Ex Africa 2021'!B1179</f>
        <v>0</v>
      </c>
      <c r="P62" s="146">
        <f t="shared" si="7"/>
        <v>0</v>
      </c>
      <c r="R62" s="145">
        <f>+'[1]Ex Africa 2022'!B88+'[1]Ex Africa 2022'!B187+'[1]Ex Africa 2022'!B286+'[1]Ex Africa 2022'!B385</f>
        <v>0</v>
      </c>
      <c r="S62" s="85">
        <f>+'[1]Ex Africa 2022'!B485+'[1]Ex Africa 2022'!B584+'[1]Ex Africa 2022'!B683+'[1]Ex Africa 2022'!B782</f>
        <v>0</v>
      </c>
      <c r="T62" s="85">
        <f>+'[1]Ex Africa 2022'!B882+'[1]Ex Africa 2022'!B981+'[1]Ex Africa 2022'!B1080+'[1]Ex Africa 2022'!B1179</f>
        <v>0</v>
      </c>
      <c r="U62" s="146">
        <f t="shared" si="8"/>
        <v>0</v>
      </c>
      <c r="W62" s="145">
        <f>+'[1]Ex-Africa 2023'!B88+'[1]Ex-Africa 2023'!B187+'[1]Ex-Africa 2023'!B286+'[1]Ex-Africa 2023'!B385</f>
        <v>10000</v>
      </c>
      <c r="X62" s="85">
        <f>+'[1]Ex-Africa 2023'!B485+'[1]Ex-Africa 2023'!B584+'[1]Ex-Africa 2023'!B683+'[1]Ex-Africa 2023'!B782</f>
        <v>0</v>
      </c>
      <c r="Y62" s="85">
        <f>+'[1]Ex-Africa 2023'!B882+'[1]Ex-Africa 2023'!B981+'[1]Ex-Africa 2023'!B1080+'[1]Ex-Africa 2023'!B1179</f>
        <v>0</v>
      </c>
      <c r="Z62" s="146">
        <f t="shared" si="9"/>
        <v>10000</v>
      </c>
      <c r="AB62" s="145">
        <f>+'[1]Ex-Africa 2024'!B88+'[1]Ex-Africa 2024'!B187+'[1]Ex-Africa 2024'!B286+'[1]Ex-Africa 2024'!B385</f>
        <v>0</v>
      </c>
      <c r="AC62" s="85">
        <f>+'[1]Ex-Africa 2024'!B485+'[1]Ex-Africa 2024'!B584+'[1]Ex-Africa 2024'!B683+'[1]Ex-Africa 2024'!B782</f>
        <v>0</v>
      </c>
      <c r="AD62" s="85">
        <f>+'[1]Ex-Africa 2024'!B882+'[1]Ex-Africa 2024'!B981+'[1]Ex-Africa 2024'!B1080+'[1]Ex-Africa 2024'!B1179</f>
        <v>0</v>
      </c>
      <c r="AE62" s="146">
        <f t="shared" si="5"/>
        <v>0</v>
      </c>
      <c r="AG62" s="145">
        <f>+'[1]Ex-Africa 2025'!B88+'[1]Ex-Africa 2025'!B187+'[1]Ex-Africa 2025'!B286+'[1]Ex-Africa 2025'!B385</f>
        <v>0</v>
      </c>
      <c r="AH62" s="85">
        <f>+'[1]Ex-Africa 2025'!B485+'[1]Ex-Africa 2025'!B584+'[1]Ex-Africa 2025'!B683+'[1]Ex-Africa 2025'!B782</f>
        <v>0</v>
      </c>
      <c r="AI62" s="85">
        <f>+'[1]Ex-Africa 2025'!B882+'[1]Ex-Africa 2025'!B981+'[1]Ex-Africa 2025'!B1080+'[1]Ex-Africa 2025'!B1179</f>
        <v>0</v>
      </c>
      <c r="AJ62" s="146">
        <f t="shared" si="6"/>
        <v>0</v>
      </c>
    </row>
    <row r="63" spans="1:36" x14ac:dyDescent="0.25">
      <c r="A63" t="s">
        <v>208</v>
      </c>
      <c r="C63" s="145">
        <v>374855</v>
      </c>
      <c r="D63" s="85">
        <v>189350</v>
      </c>
      <c r="E63" s="85">
        <v>0</v>
      </c>
      <c r="F63" s="146">
        <v>564205</v>
      </c>
      <c r="H63" s="145">
        <v>424044</v>
      </c>
      <c r="I63" s="85">
        <v>148912</v>
      </c>
      <c r="J63" s="85">
        <v>0</v>
      </c>
      <c r="K63" s="146">
        <v>572956</v>
      </c>
      <c r="M63" s="145">
        <f>+'[1]Ex Africa 2021'!B89+'[1]Ex Africa 2021'!B188+'[1]Ex Africa 2021'!B287+'[1]Ex Africa 2021'!B386</f>
        <v>256486</v>
      </c>
      <c r="N63" s="85">
        <f>+'[1]Ex Africa 2021'!B486+'[1]Ex Africa 2021'!B585+'[1]Ex Africa 2021'!B684+'[1]Ex Africa 2021'!B783</f>
        <v>109700</v>
      </c>
      <c r="O63" s="85">
        <f>+'[1]Ex Africa 2021'!B883+'[1]Ex Africa 2021'!B982+'[1]Ex Africa 2021'!B1081+'[1]Ex Africa 2021'!B1180</f>
        <v>0</v>
      </c>
      <c r="P63" s="146">
        <f t="shared" si="7"/>
        <v>366186</v>
      </c>
      <c r="R63" s="145">
        <f>+'[1]Ex Africa 2022'!B89+'[1]Ex Africa 2022'!B188+'[1]Ex Africa 2022'!B287+'[1]Ex Africa 2022'!B386</f>
        <v>261800</v>
      </c>
      <c r="S63" s="85">
        <f>+'[1]Ex Africa 2022'!B486+'[1]Ex Africa 2022'!B585+'[1]Ex Africa 2022'!B684+'[1]Ex Africa 2022'!B783</f>
        <v>263294</v>
      </c>
      <c r="T63" s="85">
        <f>+'[1]Ex Africa 2022'!B883+'[1]Ex Africa 2022'!B982+'[1]Ex Africa 2022'!B1081+'[1]Ex Africa 2022'!B1180</f>
        <v>12000</v>
      </c>
      <c r="U63" s="146">
        <f t="shared" si="8"/>
        <v>537094</v>
      </c>
      <c r="W63" s="145">
        <f>+'[1]Ex-Africa 2023'!B89+'[1]Ex-Africa 2023'!B188+'[1]Ex-Africa 2023'!B287+'[1]Ex-Africa 2023'!B386</f>
        <v>361400</v>
      </c>
      <c r="X63" s="85">
        <f>+'[1]Ex-Africa 2023'!B486+'[1]Ex-Africa 2023'!B585+'[1]Ex-Africa 2023'!B684+'[1]Ex-Africa 2023'!B783</f>
        <v>112500</v>
      </c>
      <c r="Y63" s="85">
        <f>+'[1]Ex-Africa 2023'!B883+'[1]Ex-Africa 2023'!B982+'[1]Ex-Africa 2023'!B1081+'[1]Ex-Africa 2023'!B1180</f>
        <v>96000</v>
      </c>
      <c r="Z63" s="146">
        <f t="shared" si="9"/>
        <v>569900</v>
      </c>
      <c r="AB63" s="145">
        <f>+'[1]Ex-Africa 2024'!B89+'[1]Ex-Africa 2024'!B188+'[1]Ex-Africa 2024'!B287+'[1]Ex-Africa 2024'!B386</f>
        <v>89205</v>
      </c>
      <c r="AC63" s="85">
        <f>+'[1]Ex-Africa 2024'!B486+'[1]Ex-Africa 2024'!B585+'[1]Ex-Africa 2024'!B684+'[1]Ex-Africa 2024'!B783</f>
        <v>262600</v>
      </c>
      <c r="AD63" s="85">
        <f>+'[1]Ex-Africa 2024'!B883+'[1]Ex-Africa 2024'!B982+'[1]Ex-Africa 2024'!B1081+'[1]Ex-Africa 2024'!B1180</f>
        <v>80000</v>
      </c>
      <c r="AE63" s="146">
        <f t="shared" si="5"/>
        <v>431805</v>
      </c>
      <c r="AG63" s="145">
        <f>+'[1]Ex-Africa 2025'!B89+'[1]Ex-Africa 2025'!B188+'[1]Ex-Africa 2025'!B287+'[1]Ex-Africa 2025'!B386</f>
        <v>161200</v>
      </c>
      <c r="AH63" s="85">
        <f>+'[1]Ex-Africa 2025'!B486+'[1]Ex-Africa 2025'!B585+'[1]Ex-Africa 2025'!B684+'[1]Ex-Africa 2025'!B783</f>
        <v>158900</v>
      </c>
      <c r="AI63" s="85">
        <f>+'[1]Ex-Africa 2025'!B883+'[1]Ex-Africa 2025'!B982+'[1]Ex-Africa 2025'!B1081+'[1]Ex-Africa 2025'!B1180</f>
        <v>110000</v>
      </c>
      <c r="AJ63" s="146">
        <f t="shared" si="6"/>
        <v>430100</v>
      </c>
    </row>
    <row r="64" spans="1:36" x14ac:dyDescent="0.25">
      <c r="A64" t="s">
        <v>209</v>
      </c>
      <c r="C64" s="145">
        <v>1200</v>
      </c>
      <c r="D64" s="85">
        <v>3000</v>
      </c>
      <c r="E64" s="85">
        <v>0</v>
      </c>
      <c r="F64" s="146">
        <v>4200</v>
      </c>
      <c r="H64" s="145">
        <v>2000</v>
      </c>
      <c r="I64" s="85">
        <v>0</v>
      </c>
      <c r="J64" s="85">
        <v>0</v>
      </c>
      <c r="K64" s="146">
        <v>2000</v>
      </c>
      <c r="M64" s="145">
        <f>+'[1]Ex Africa 2021'!B90+'[1]Ex Africa 2021'!B189+'[1]Ex Africa 2021'!B288+'[1]Ex Africa 2021'!B387</f>
        <v>0</v>
      </c>
      <c r="N64" s="85">
        <f>+'[1]Ex Africa 2021'!B487+'[1]Ex Africa 2021'!B586+'[1]Ex Africa 2021'!B685+'[1]Ex Africa 2021'!B784</f>
        <v>0</v>
      </c>
      <c r="O64" s="85">
        <f>+'[1]Ex Africa 2021'!B884+'[1]Ex Africa 2021'!B983+'[1]Ex Africa 2021'!B1082+'[1]Ex Africa 2021'!B1181</f>
        <v>0</v>
      </c>
      <c r="P64" s="146">
        <f t="shared" si="7"/>
        <v>0</v>
      </c>
      <c r="R64" s="145">
        <f>+'[1]Ex Africa 2022'!B90+'[1]Ex Africa 2022'!B189+'[1]Ex Africa 2022'!B288+'[1]Ex Africa 2022'!B387</f>
        <v>0</v>
      </c>
      <c r="S64" s="85">
        <f>+'[1]Ex Africa 2022'!B487+'[1]Ex Africa 2022'!B586+'[1]Ex Africa 2022'!B685+'[1]Ex Africa 2022'!B784</f>
        <v>0</v>
      </c>
      <c r="T64" s="85">
        <f>+'[1]Ex Africa 2022'!B884+'[1]Ex Africa 2022'!B983+'[1]Ex Africa 2022'!B1082+'[1]Ex Africa 2022'!B1181</f>
        <v>0</v>
      </c>
      <c r="U64" s="146">
        <f t="shared" si="8"/>
        <v>0</v>
      </c>
      <c r="W64" s="145">
        <f>+'[1]Ex-Africa 2023'!B90+'[1]Ex-Africa 2023'!B189+'[1]Ex-Africa 2023'!B288+'[1]Ex-Africa 2023'!B387</f>
        <v>13500</v>
      </c>
      <c r="X64" s="85">
        <f>+'[1]Ex-Africa 2023'!B487+'[1]Ex-Africa 2023'!B586+'[1]Ex-Africa 2023'!B685+'[1]Ex-Africa 2023'!B784</f>
        <v>0</v>
      </c>
      <c r="Y64" s="85">
        <f>+'[1]Ex-Africa 2023'!B884+'[1]Ex-Africa 2023'!B983+'[1]Ex-Africa 2023'!B1082+'[1]Ex-Africa 2023'!B1181</f>
        <v>0</v>
      </c>
      <c r="Z64" s="146">
        <f t="shared" si="9"/>
        <v>13500</v>
      </c>
      <c r="AB64" s="145">
        <f>+'[1]Ex-Africa 2024'!B90+'[1]Ex-Africa 2024'!B189+'[1]Ex-Africa 2024'!B288+'[1]Ex-Africa 2024'!B387</f>
        <v>0</v>
      </c>
      <c r="AC64" s="85">
        <f>+'[1]Ex-Africa 2024'!B487+'[1]Ex-Africa 2024'!B586+'[1]Ex-Africa 2024'!B685+'[1]Ex-Africa 2024'!B784</f>
        <v>15</v>
      </c>
      <c r="AD64" s="85">
        <f>+'[1]Ex-Africa 2024'!B884+'[1]Ex-Africa 2024'!B983+'[1]Ex-Africa 2024'!B1082+'[1]Ex-Africa 2024'!B1181</f>
        <v>0</v>
      </c>
      <c r="AE64" s="146">
        <f t="shared" si="5"/>
        <v>15</v>
      </c>
      <c r="AG64" s="145">
        <f>+'[1]Ex-Africa 2025'!B90+'[1]Ex-Africa 2025'!B189+'[1]Ex-Africa 2025'!B288+'[1]Ex-Africa 2025'!B387</f>
        <v>0</v>
      </c>
      <c r="AH64" s="85">
        <f>+'[1]Ex-Africa 2025'!B487+'[1]Ex-Africa 2025'!B586+'[1]Ex-Africa 2025'!B685+'[1]Ex-Africa 2025'!B784</f>
        <v>0</v>
      </c>
      <c r="AI64" s="85">
        <f>+'[1]Ex-Africa 2025'!B884+'[1]Ex-Africa 2025'!B983+'[1]Ex-Africa 2025'!B1082+'[1]Ex-Africa 2025'!B1181</f>
        <v>0</v>
      </c>
      <c r="AJ64" s="146">
        <f t="shared" si="6"/>
        <v>0</v>
      </c>
    </row>
    <row r="65" spans="1:36" x14ac:dyDescent="0.25">
      <c r="A65" t="s">
        <v>192</v>
      </c>
      <c r="C65" s="145">
        <v>0</v>
      </c>
      <c r="D65" s="85">
        <v>0</v>
      </c>
      <c r="E65" s="85">
        <v>0</v>
      </c>
      <c r="F65" s="146">
        <v>0</v>
      </c>
      <c r="H65" s="145">
        <v>0</v>
      </c>
      <c r="I65" s="85">
        <v>0</v>
      </c>
      <c r="J65" s="85">
        <v>0</v>
      </c>
      <c r="K65" s="146">
        <v>0</v>
      </c>
      <c r="M65" s="145">
        <f>+'[1]Ex Africa 2021'!B91+'[1]Ex Africa 2021'!B190+'[1]Ex Africa 2021'!B289+'[1]Ex Africa 2021'!B388</f>
        <v>0</v>
      </c>
      <c r="N65" s="85">
        <f>+'[1]Ex Africa 2021'!B488+'[1]Ex Africa 2021'!B587+'[1]Ex Africa 2021'!B686+'[1]Ex Africa 2021'!B785</f>
        <v>0</v>
      </c>
      <c r="O65" s="85">
        <f>+'[1]Ex Africa 2021'!B885+'[1]Ex Africa 2021'!B984+'[1]Ex Africa 2021'!B1083+'[1]Ex Africa 2021'!B1182</f>
        <v>0</v>
      </c>
      <c r="P65" s="146">
        <f t="shared" si="7"/>
        <v>0</v>
      </c>
      <c r="R65" s="145">
        <f>+'[1]Ex Africa 2022'!B91+'[1]Ex Africa 2022'!B190+'[1]Ex Africa 2022'!B289+'[1]Ex Africa 2022'!B388</f>
        <v>18500</v>
      </c>
      <c r="S65" s="85">
        <f>+'[1]Ex Africa 2022'!B488+'[1]Ex Africa 2022'!B587+'[1]Ex Africa 2022'!B686+'[1]Ex Africa 2022'!B785</f>
        <v>0</v>
      </c>
      <c r="T65" s="85">
        <f>+'[1]Ex Africa 2022'!B885+'[1]Ex Africa 2022'!B984+'[1]Ex Africa 2022'!B1083+'[1]Ex Africa 2022'!B1182</f>
        <v>0</v>
      </c>
      <c r="U65" s="146">
        <f t="shared" si="8"/>
        <v>18500</v>
      </c>
      <c r="W65" s="145">
        <f>+'[1]Ex-Africa 2023'!B91+'[1]Ex-Africa 2023'!B190+'[1]Ex-Africa 2023'!B289+'[1]Ex-Africa 2023'!B388</f>
        <v>204000</v>
      </c>
      <c r="X65" s="85">
        <f>+'[1]Ex-Africa 2023'!B488+'[1]Ex-Africa 2023'!B587+'[1]Ex-Africa 2023'!B686+'[1]Ex-Africa 2023'!B785</f>
        <v>0</v>
      </c>
      <c r="Y65" s="85">
        <f>+'[1]Ex-Africa 2023'!B885+'[1]Ex-Africa 2023'!B984+'[1]Ex-Africa 2023'!B1083+'[1]Ex-Africa 2023'!B1182</f>
        <v>0</v>
      </c>
      <c r="Z65" s="146">
        <f t="shared" si="9"/>
        <v>204000</v>
      </c>
      <c r="AB65" s="145">
        <f>+'[1]Ex-Africa 2024'!B91+'[1]Ex-Africa 2024'!B190+'[1]Ex-Africa 2024'!B289+'[1]Ex-Africa 2024'!B388</f>
        <v>0</v>
      </c>
      <c r="AC65" s="85">
        <f>+'[1]Ex-Africa 2024'!B488+'[1]Ex-Africa 2024'!B587+'[1]Ex-Africa 2024'!B686+'[1]Ex-Africa 2024'!B785</f>
        <v>0</v>
      </c>
      <c r="AD65" s="85">
        <f>+'[1]Ex-Africa 2024'!B885+'[1]Ex-Africa 2024'!B984+'[1]Ex-Africa 2024'!B1083+'[1]Ex-Africa 2024'!B1182</f>
        <v>0</v>
      </c>
      <c r="AE65" s="146">
        <f t="shared" si="5"/>
        <v>0</v>
      </c>
      <c r="AG65" s="145">
        <f>+'[1]Ex-Africa 2025'!B91+'[1]Ex-Africa 2025'!B190+'[1]Ex-Africa 2025'!B289+'[1]Ex-Africa 2025'!B388</f>
        <v>0</v>
      </c>
      <c r="AH65" s="85">
        <f>+'[1]Ex-Africa 2025'!B488+'[1]Ex-Africa 2025'!B587+'[1]Ex-Africa 2025'!B686+'[1]Ex-Africa 2025'!B785</f>
        <v>0</v>
      </c>
      <c r="AI65" s="85">
        <f>+'[1]Ex-Africa 2025'!B885+'[1]Ex-Africa 2025'!B984+'[1]Ex-Africa 2025'!B1083+'[1]Ex-Africa 2025'!B1182</f>
        <v>0</v>
      </c>
      <c r="AJ65" s="146">
        <f t="shared" si="6"/>
        <v>0</v>
      </c>
    </row>
    <row r="66" spans="1:36" x14ac:dyDescent="0.25">
      <c r="A66" t="s">
        <v>210</v>
      </c>
      <c r="C66" s="145">
        <v>2500</v>
      </c>
      <c r="D66" s="85">
        <v>0</v>
      </c>
      <c r="E66" s="85">
        <v>0</v>
      </c>
      <c r="F66" s="146">
        <v>2500</v>
      </c>
      <c r="H66" s="145">
        <v>0</v>
      </c>
      <c r="I66" s="85">
        <v>0</v>
      </c>
      <c r="J66" s="85">
        <v>0</v>
      </c>
      <c r="K66" s="146">
        <v>0</v>
      </c>
      <c r="M66" s="145">
        <f>+'[1]Ex Africa 2021'!B92+'[1]Ex Africa 2021'!B191+'[1]Ex Africa 2021'!B290+'[1]Ex Africa 2021'!B389</f>
        <v>0</v>
      </c>
      <c r="N66" s="85">
        <f>+'[1]Ex Africa 2021'!B489+'[1]Ex Africa 2021'!B588+'[1]Ex Africa 2021'!B687+'[1]Ex Africa 2021'!B786</f>
        <v>0</v>
      </c>
      <c r="O66" s="85">
        <f>+'[1]Ex Africa 2021'!B886+'[1]Ex Africa 2021'!B985+'[1]Ex Africa 2021'!B1084+'[1]Ex Africa 2021'!B1183</f>
        <v>0</v>
      </c>
      <c r="P66" s="146">
        <f t="shared" si="7"/>
        <v>0</v>
      </c>
      <c r="R66" s="145">
        <f>+'[1]Ex Africa 2022'!B92+'[1]Ex Africa 2022'!B191+'[1]Ex Africa 2022'!B290+'[1]Ex Africa 2022'!B389</f>
        <v>0</v>
      </c>
      <c r="S66" s="85">
        <f>+'[1]Ex Africa 2022'!B489+'[1]Ex Africa 2022'!B588+'[1]Ex Africa 2022'!B687+'[1]Ex Africa 2022'!B786</f>
        <v>0</v>
      </c>
      <c r="T66" s="85">
        <f>+'[1]Ex Africa 2022'!B886+'[1]Ex Africa 2022'!B985+'[1]Ex Africa 2022'!B1084+'[1]Ex Africa 2022'!B1183</f>
        <v>0</v>
      </c>
      <c r="U66" s="146">
        <f t="shared" si="8"/>
        <v>0</v>
      </c>
      <c r="W66" s="145">
        <f>+'[1]Ex-Africa 2023'!B92+'[1]Ex-Africa 2023'!B191+'[1]Ex-Africa 2023'!B290+'[1]Ex-Africa 2023'!B389</f>
        <v>0</v>
      </c>
      <c r="X66" s="85">
        <f>+'[1]Ex-Africa 2023'!B489+'[1]Ex-Africa 2023'!B588+'[1]Ex-Africa 2023'!B687+'[1]Ex-Africa 2023'!B786</f>
        <v>0</v>
      </c>
      <c r="Y66" s="85">
        <f>+'[1]Ex-Africa 2023'!B886+'[1]Ex-Africa 2023'!B985+'[1]Ex-Africa 2023'!B1084+'[1]Ex-Africa 2023'!B1183</f>
        <v>0</v>
      </c>
      <c r="Z66" s="146">
        <f t="shared" si="9"/>
        <v>0</v>
      </c>
      <c r="AB66" s="145">
        <f>+'[1]Ex-Africa 2024'!B92+'[1]Ex-Africa 2024'!B191+'[1]Ex-Africa 2024'!B290+'[1]Ex-Africa 2024'!B389</f>
        <v>0</v>
      </c>
      <c r="AC66" s="85">
        <f>+'[1]Ex-Africa 2024'!B489+'[1]Ex-Africa 2024'!B588+'[1]Ex-Africa 2024'!B687+'[1]Ex-Africa 2024'!B786</f>
        <v>0</v>
      </c>
      <c r="AD66" s="85">
        <f>+'[1]Ex-Africa 2024'!B886+'[1]Ex-Africa 2024'!B985+'[1]Ex-Africa 2024'!B1084+'[1]Ex-Africa 2024'!B1183</f>
        <v>0</v>
      </c>
      <c r="AE66" s="146">
        <f t="shared" si="5"/>
        <v>0</v>
      </c>
      <c r="AG66" s="145">
        <f>+'[1]Ex-Africa 2025'!B92+'[1]Ex-Africa 2025'!B191+'[1]Ex-Africa 2025'!B290+'[1]Ex-Africa 2025'!B389</f>
        <v>0</v>
      </c>
      <c r="AH66" s="85">
        <f>+'[1]Ex-Africa 2025'!B489+'[1]Ex-Africa 2025'!B588+'[1]Ex-Africa 2025'!B687+'[1]Ex-Africa 2025'!B786</f>
        <v>0</v>
      </c>
      <c r="AI66" s="85">
        <f>+'[1]Ex-Africa 2025'!B886+'[1]Ex-Africa 2025'!B985+'[1]Ex-Africa 2025'!B1084+'[1]Ex-Africa 2025'!B1183</f>
        <v>0</v>
      </c>
      <c r="AJ66" s="146">
        <f t="shared" si="6"/>
        <v>0</v>
      </c>
    </row>
    <row r="67" spans="1:36" x14ac:dyDescent="0.25">
      <c r="A67" t="s">
        <v>194</v>
      </c>
      <c r="C67" s="145">
        <v>61960</v>
      </c>
      <c r="D67" s="85">
        <v>0</v>
      </c>
      <c r="E67" s="85">
        <v>0</v>
      </c>
      <c r="F67" s="146">
        <v>61960</v>
      </c>
      <c r="H67" s="145">
        <v>37934</v>
      </c>
      <c r="I67" s="85">
        <v>0</v>
      </c>
      <c r="J67" s="85">
        <v>0</v>
      </c>
      <c r="K67" s="146">
        <v>37934</v>
      </c>
      <c r="M67" s="145">
        <f>+'[1]Ex Africa 2021'!B93+'[1]Ex Africa 2021'!B192+'[1]Ex Africa 2021'!B291+'[1]Ex Africa 2021'!B390</f>
        <v>113678</v>
      </c>
      <c r="N67" s="85">
        <f>+'[1]Ex Africa 2021'!B490+'[1]Ex Africa 2021'!B589+'[1]Ex Africa 2021'!B688+'[1]Ex Africa 2021'!B787</f>
        <v>0</v>
      </c>
      <c r="O67" s="85">
        <f>+'[1]Ex Africa 2021'!B887+'[1]Ex Africa 2021'!B986+'[1]Ex Africa 2021'!B1085+'[1]Ex Africa 2021'!B1184</f>
        <v>0</v>
      </c>
      <c r="P67" s="146">
        <f t="shared" si="7"/>
        <v>113678</v>
      </c>
      <c r="R67" s="145">
        <f>+'[1]Ex Africa 2022'!B93+'[1]Ex Africa 2022'!B192+'[1]Ex Africa 2022'!B291+'[1]Ex Africa 2022'!B390</f>
        <v>70985</v>
      </c>
      <c r="S67" s="85">
        <f>+'[1]Ex Africa 2022'!B490+'[1]Ex Africa 2022'!B589+'[1]Ex Africa 2022'!B688+'[1]Ex Africa 2022'!B787</f>
        <v>0</v>
      </c>
      <c r="T67" s="85">
        <f>+'[1]Ex Africa 2022'!B887+'[1]Ex Africa 2022'!B986+'[1]Ex Africa 2022'!B1085+'[1]Ex Africa 2022'!B1184</f>
        <v>0</v>
      </c>
      <c r="U67" s="146">
        <f t="shared" si="8"/>
        <v>70985</v>
      </c>
      <c r="W67" s="145">
        <f>+'[1]Ex-Africa 2023'!B93+'[1]Ex-Africa 2023'!B192+'[1]Ex-Africa 2023'!B291+'[1]Ex-Africa 2023'!B390</f>
        <v>8506</v>
      </c>
      <c r="X67" s="85">
        <f>+'[1]Ex-Africa 2023'!B490+'[1]Ex-Africa 2023'!B589+'[1]Ex-Africa 2023'!B688+'[1]Ex-Africa 2023'!B787</f>
        <v>0</v>
      </c>
      <c r="Y67" s="85">
        <f>+'[1]Ex-Africa 2023'!B887+'[1]Ex-Africa 2023'!B986+'[1]Ex-Africa 2023'!B1085+'[1]Ex-Africa 2023'!B1184</f>
        <v>0</v>
      </c>
      <c r="Z67" s="146">
        <f t="shared" si="9"/>
        <v>8506</v>
      </c>
      <c r="AB67" s="145">
        <f>+'[1]Ex-Africa 2024'!B93+'[1]Ex-Africa 2024'!B192+'[1]Ex-Africa 2024'!B291+'[1]Ex-Africa 2024'!B390</f>
        <v>133267</v>
      </c>
      <c r="AC67" s="85">
        <f>+'[1]Ex-Africa 2024'!B490+'[1]Ex-Africa 2024'!B589+'[1]Ex-Africa 2024'!B688+'[1]Ex-Africa 2024'!B787</f>
        <v>0</v>
      </c>
      <c r="AD67" s="85">
        <f>+'[1]Ex-Africa 2024'!B887+'[1]Ex-Africa 2024'!B986+'[1]Ex-Africa 2024'!B1085+'[1]Ex-Africa 2024'!B1184</f>
        <v>0</v>
      </c>
      <c r="AE67" s="146">
        <f t="shared" si="5"/>
        <v>133267</v>
      </c>
      <c r="AG67" s="145">
        <f>+'[1]Ex-Africa 2025'!B93+'[1]Ex-Africa 2025'!B192+'[1]Ex-Africa 2025'!B291+'[1]Ex-Africa 2025'!B390</f>
        <v>0</v>
      </c>
      <c r="AH67" s="85">
        <f>+'[1]Ex-Africa 2025'!B490+'[1]Ex-Africa 2025'!B589+'[1]Ex-Africa 2025'!B688+'[1]Ex-Africa 2025'!B787</f>
        <v>0</v>
      </c>
      <c r="AI67" s="85">
        <f>+'[1]Ex-Africa 2025'!B887+'[1]Ex-Africa 2025'!B986+'[1]Ex-Africa 2025'!B1085+'[1]Ex-Africa 2025'!B1184</f>
        <v>0</v>
      </c>
      <c r="AJ67" s="146">
        <f t="shared" si="6"/>
        <v>0</v>
      </c>
    </row>
    <row r="68" spans="1:36" x14ac:dyDescent="0.25">
      <c r="A68" t="s">
        <v>195</v>
      </c>
      <c r="C68" s="145">
        <v>444988</v>
      </c>
      <c r="D68" s="85">
        <v>28700</v>
      </c>
      <c r="E68" s="85">
        <v>0</v>
      </c>
      <c r="F68" s="146">
        <v>473688</v>
      </c>
      <c r="H68" s="145">
        <v>42700</v>
      </c>
      <c r="I68" s="85">
        <v>0</v>
      </c>
      <c r="J68" s="85">
        <v>0</v>
      </c>
      <c r="K68" s="146">
        <v>42700</v>
      </c>
      <c r="M68" s="145">
        <f>+'[1]Ex Africa 2021'!B94+'[1]Ex Africa 2021'!B193+'[1]Ex Africa 2021'!B292+'[1]Ex Africa 2021'!B391</f>
        <v>179035</v>
      </c>
      <c r="N68" s="85">
        <f>+'[1]Ex Africa 2021'!B491+'[1]Ex Africa 2021'!B590+'[1]Ex Africa 2021'!B689+'[1]Ex Africa 2021'!B788</f>
        <v>0</v>
      </c>
      <c r="O68" s="85">
        <f>+'[1]Ex Africa 2021'!B888+'[1]Ex Africa 2021'!B987+'[1]Ex Africa 2021'!B1086+'[1]Ex Africa 2021'!B1185</f>
        <v>0</v>
      </c>
      <c r="P68" s="146">
        <f t="shared" si="7"/>
        <v>179035</v>
      </c>
      <c r="R68" s="145">
        <f>+'[1]Ex Africa 2022'!B94+'[1]Ex Africa 2022'!B193+'[1]Ex Africa 2022'!B292+'[1]Ex Africa 2022'!B391</f>
        <v>400971</v>
      </c>
      <c r="S68" s="85">
        <f>+'[1]Ex Africa 2022'!B491+'[1]Ex Africa 2022'!B590+'[1]Ex Africa 2022'!B689+'[1]Ex Africa 2022'!B788</f>
        <v>0</v>
      </c>
      <c r="T68" s="85">
        <f>+'[1]Ex Africa 2022'!B888+'[1]Ex Africa 2022'!B987+'[1]Ex Africa 2022'!B1086+'[1]Ex Africa 2022'!B1185</f>
        <v>0</v>
      </c>
      <c r="U68" s="146">
        <f t="shared" si="8"/>
        <v>400971</v>
      </c>
      <c r="W68" s="145">
        <f>+'[1]Ex-Africa 2023'!B94+'[1]Ex-Africa 2023'!B193+'[1]Ex-Africa 2023'!B292+'[1]Ex-Africa 2023'!B391</f>
        <v>247424</v>
      </c>
      <c r="X68" s="85">
        <f>+'[1]Ex-Africa 2023'!B491+'[1]Ex-Africa 2023'!B590+'[1]Ex-Africa 2023'!B689+'[1]Ex-Africa 2023'!B788</f>
        <v>0</v>
      </c>
      <c r="Y68" s="85">
        <f>+'[1]Ex-Africa 2023'!B888+'[1]Ex-Africa 2023'!B987+'[1]Ex-Africa 2023'!B1086+'[1]Ex-Africa 2023'!B1185</f>
        <v>0</v>
      </c>
      <c r="Z68" s="146">
        <f t="shared" si="9"/>
        <v>247424</v>
      </c>
      <c r="AB68" s="145">
        <f>+'[1]Ex-Africa 2024'!B94+'[1]Ex-Africa 2024'!B193+'[1]Ex-Africa 2024'!B292+'[1]Ex-Africa 2024'!B391</f>
        <v>212387</v>
      </c>
      <c r="AC68" s="85">
        <f>+'[1]Ex-Africa 2024'!B491+'[1]Ex-Africa 2024'!B590+'[1]Ex-Africa 2024'!B689+'[1]Ex-Africa 2024'!B788</f>
        <v>0</v>
      </c>
      <c r="AD68" s="85">
        <f>+'[1]Ex-Africa 2024'!B888+'[1]Ex-Africa 2024'!B987+'[1]Ex-Africa 2024'!B1086+'[1]Ex-Africa 2024'!B1185</f>
        <v>0</v>
      </c>
      <c r="AE68" s="146">
        <f t="shared" si="5"/>
        <v>212387</v>
      </c>
      <c r="AG68" s="145">
        <f>+'[1]Ex-Africa 2025'!B94+'[1]Ex-Africa 2025'!B193+'[1]Ex-Africa 2025'!B292+'[1]Ex-Africa 2025'!B391</f>
        <v>0</v>
      </c>
      <c r="AH68" s="85">
        <f>+'[1]Ex-Africa 2025'!B491+'[1]Ex-Africa 2025'!B590+'[1]Ex-Africa 2025'!B689+'[1]Ex-Africa 2025'!B788</f>
        <v>0</v>
      </c>
      <c r="AI68" s="85">
        <f>+'[1]Ex-Africa 2025'!B888+'[1]Ex-Africa 2025'!B987+'[1]Ex-Africa 2025'!B1086+'[1]Ex-Africa 2025'!B1185</f>
        <v>0</v>
      </c>
      <c r="AJ68" s="146">
        <f t="shared" si="6"/>
        <v>0</v>
      </c>
    </row>
    <row r="69" spans="1:36" x14ac:dyDescent="0.25">
      <c r="A69" t="s">
        <v>211</v>
      </c>
      <c r="C69" s="145">
        <v>1340672</v>
      </c>
      <c r="D69" s="85">
        <v>0</v>
      </c>
      <c r="E69" s="85">
        <v>0</v>
      </c>
      <c r="F69" s="146">
        <v>1340672</v>
      </c>
      <c r="H69" s="145">
        <v>204573</v>
      </c>
      <c r="I69" s="85">
        <v>0</v>
      </c>
      <c r="J69" s="85">
        <v>0</v>
      </c>
      <c r="K69" s="146">
        <v>204573</v>
      </c>
      <c r="M69" s="145">
        <f>+'[1]Ex Africa 2021'!B95+'[1]Ex Africa 2021'!B194+'[1]Ex Africa 2021'!B293+'[1]Ex Africa 2021'!B392</f>
        <v>0</v>
      </c>
      <c r="N69" s="85">
        <f>+'[1]Ex Africa 2021'!B492+'[1]Ex Africa 2021'!B591+'[1]Ex Africa 2021'!B690+'[1]Ex Africa 2021'!B789</f>
        <v>0</v>
      </c>
      <c r="O69" s="85">
        <f>+'[1]Ex Africa 2021'!B889+'[1]Ex Africa 2021'!B988+'[1]Ex Africa 2021'!B1087+'[1]Ex Africa 2021'!B1186</f>
        <v>0</v>
      </c>
      <c r="P69" s="146">
        <f t="shared" si="7"/>
        <v>0</v>
      </c>
      <c r="R69" s="145">
        <f>+'[1]Ex Africa 2022'!B95+'[1]Ex Africa 2022'!B194+'[1]Ex Africa 2022'!B293+'[1]Ex Africa 2022'!B392</f>
        <v>1486700</v>
      </c>
      <c r="S69" s="85">
        <f>+'[1]Ex Africa 2022'!B492+'[1]Ex Africa 2022'!B591+'[1]Ex Africa 2022'!B690+'[1]Ex Africa 2022'!B789</f>
        <v>0</v>
      </c>
      <c r="T69" s="85">
        <f>+'[1]Ex Africa 2022'!B889+'[1]Ex Africa 2022'!B988+'[1]Ex Africa 2022'!B1087+'[1]Ex Africa 2022'!B1186</f>
        <v>0</v>
      </c>
      <c r="U69" s="146">
        <f t="shared" si="8"/>
        <v>1486700</v>
      </c>
      <c r="W69" s="145">
        <f>+'[1]Ex-Africa 2023'!B95+'[1]Ex-Africa 2023'!B194+'[1]Ex-Africa 2023'!B293+'[1]Ex-Africa 2023'!B392</f>
        <v>284100</v>
      </c>
      <c r="X69" s="85">
        <f>+'[1]Ex-Africa 2023'!B492+'[1]Ex-Africa 2023'!B591+'[1]Ex-Africa 2023'!B690+'[1]Ex-Africa 2023'!B789</f>
        <v>0</v>
      </c>
      <c r="Y69" s="85">
        <f>+'[1]Ex-Africa 2023'!B889+'[1]Ex-Africa 2023'!B988+'[1]Ex-Africa 2023'!B1087+'[1]Ex-Africa 2023'!B1186</f>
        <v>0</v>
      </c>
      <c r="Z69" s="146">
        <f t="shared" si="9"/>
        <v>284100</v>
      </c>
      <c r="AB69" s="145">
        <f>+'[1]Ex-Africa 2024'!B95+'[1]Ex-Africa 2024'!B194+'[1]Ex-Africa 2024'!B293+'[1]Ex-Africa 2024'!B392</f>
        <v>0</v>
      </c>
      <c r="AC69" s="85">
        <f>+'[1]Ex-Africa 2024'!B492+'[1]Ex-Africa 2024'!B591+'[1]Ex-Africa 2024'!B690+'[1]Ex-Africa 2024'!B789</f>
        <v>0</v>
      </c>
      <c r="AD69" s="85">
        <f>+'[1]Ex-Africa 2024'!B889+'[1]Ex-Africa 2024'!B988+'[1]Ex-Africa 2024'!B1087+'[1]Ex-Africa 2024'!B1186</f>
        <v>0</v>
      </c>
      <c r="AE69" s="146">
        <f t="shared" si="5"/>
        <v>0</v>
      </c>
      <c r="AG69" s="145">
        <f>+'[1]Ex-Africa 2025'!B95+'[1]Ex-Africa 2025'!B194+'[1]Ex-Africa 2025'!B293+'[1]Ex-Africa 2025'!B392</f>
        <v>91360</v>
      </c>
      <c r="AH69" s="85">
        <f>+'[1]Ex-Africa 2025'!B492+'[1]Ex-Africa 2025'!B591+'[1]Ex-Africa 2025'!B690+'[1]Ex-Africa 2025'!B789</f>
        <v>0</v>
      </c>
      <c r="AI69" s="85">
        <f>+'[1]Ex-Africa 2025'!B889+'[1]Ex-Africa 2025'!B988+'[1]Ex-Africa 2025'!B1087+'[1]Ex-Africa 2025'!B1186</f>
        <v>0</v>
      </c>
      <c r="AJ69" s="146">
        <f t="shared" si="6"/>
        <v>91360</v>
      </c>
    </row>
    <row r="70" spans="1:36" x14ac:dyDescent="0.25">
      <c r="A70" t="s">
        <v>212</v>
      </c>
      <c r="C70" s="145">
        <v>4578614</v>
      </c>
      <c r="D70" s="85">
        <v>0</v>
      </c>
      <c r="E70" s="85">
        <v>0</v>
      </c>
      <c r="F70" s="146">
        <v>4578614</v>
      </c>
      <c r="H70" s="145">
        <v>80000</v>
      </c>
      <c r="I70" s="85">
        <v>30000</v>
      </c>
      <c r="J70" s="85">
        <v>0</v>
      </c>
      <c r="K70" s="146">
        <v>110000</v>
      </c>
      <c r="M70" s="145">
        <f>+'[1]Ex Africa 2021'!B96+'[1]Ex Africa 2021'!B195+'[1]Ex Africa 2021'!B294+'[1]Ex Africa 2021'!B393</f>
        <v>2215760</v>
      </c>
      <c r="N70" s="85">
        <f>+'[1]Ex Africa 2021'!B493+'[1]Ex Africa 2021'!B592+'[1]Ex Africa 2021'!B691+'[1]Ex Africa 2021'!B790</f>
        <v>16250</v>
      </c>
      <c r="O70" s="85">
        <f>+'[1]Ex Africa 2021'!B890+'[1]Ex Africa 2021'!B989+'[1]Ex Africa 2021'!B1088+'[1]Ex Africa 2021'!B1187</f>
        <v>0</v>
      </c>
      <c r="P70" s="146">
        <f t="shared" si="7"/>
        <v>2232010</v>
      </c>
      <c r="R70" s="145">
        <f>+'[1]Ex Africa 2022'!B96+'[1]Ex Africa 2022'!B195+'[1]Ex Africa 2022'!B294+'[1]Ex Africa 2022'!B393</f>
        <v>2703072</v>
      </c>
      <c r="S70" s="85">
        <f>+'[1]Ex Africa 2022'!B493+'[1]Ex Africa 2022'!B592+'[1]Ex Africa 2022'!B691+'[1]Ex Africa 2022'!B790</f>
        <v>36000</v>
      </c>
      <c r="T70" s="85">
        <f>+'[1]Ex Africa 2022'!B890+'[1]Ex Africa 2022'!B989+'[1]Ex Africa 2022'!B1088+'[1]Ex Africa 2022'!B1187</f>
        <v>0</v>
      </c>
      <c r="U70" s="146">
        <f t="shared" si="8"/>
        <v>2739072</v>
      </c>
      <c r="W70" s="145">
        <f>+'[1]Ex-Africa 2023'!B96+'[1]Ex-Africa 2023'!B195+'[1]Ex-Africa 2023'!B294+'[1]Ex-Africa 2023'!B393</f>
        <v>48700</v>
      </c>
      <c r="X70" s="85">
        <f>+'[1]Ex-Africa 2023'!B493+'[1]Ex-Africa 2023'!B592+'[1]Ex-Africa 2023'!B691+'[1]Ex-Africa 2023'!B790</f>
        <v>61000</v>
      </c>
      <c r="Y70" s="85">
        <f>+'[1]Ex-Africa 2023'!B890+'[1]Ex-Africa 2023'!B989+'[1]Ex-Africa 2023'!B1088+'[1]Ex-Africa 2023'!B1187</f>
        <v>0</v>
      </c>
      <c r="Z70" s="146">
        <f t="shared" si="9"/>
        <v>109700</v>
      </c>
      <c r="AB70" s="145">
        <f>+'[1]Ex-Africa 2024'!B96+'[1]Ex-Africa 2024'!B195+'[1]Ex-Africa 2024'!B294+'[1]Ex-Africa 2024'!B393</f>
        <v>0</v>
      </c>
      <c r="AC70" s="85">
        <f>+'[1]Ex-Africa 2024'!B493+'[1]Ex-Africa 2024'!B592+'[1]Ex-Africa 2024'!B691+'[1]Ex-Africa 2024'!B790</f>
        <v>95200</v>
      </c>
      <c r="AD70" s="85">
        <f>+'[1]Ex-Africa 2024'!B890+'[1]Ex-Africa 2024'!B989+'[1]Ex-Africa 2024'!B1088+'[1]Ex-Africa 2024'!B1187</f>
        <v>2085788</v>
      </c>
      <c r="AE70" s="146">
        <f t="shared" si="5"/>
        <v>2180988</v>
      </c>
      <c r="AG70" s="145">
        <f>+'[1]Ex-Africa 2025'!B96+'[1]Ex-Africa 2025'!B195+'[1]Ex-Africa 2025'!B294+'[1]Ex-Africa 2025'!B393</f>
        <v>0</v>
      </c>
      <c r="AH70" s="85">
        <f>+'[1]Ex-Africa 2025'!B493+'[1]Ex-Africa 2025'!B592+'[1]Ex-Africa 2025'!B691+'[1]Ex-Africa 2025'!B790</f>
        <v>0</v>
      </c>
      <c r="AI70" s="85">
        <f>+'[1]Ex-Africa 2025'!B890+'[1]Ex-Africa 2025'!B989+'[1]Ex-Africa 2025'!B1088+'[1]Ex-Africa 2025'!B1187</f>
        <v>0</v>
      </c>
      <c r="AJ70" s="146">
        <f t="shared" si="6"/>
        <v>0</v>
      </c>
    </row>
    <row r="71" spans="1:36" s="44" customFormat="1" x14ac:dyDescent="0.25">
      <c r="A71" s="159" t="s">
        <v>9</v>
      </c>
      <c r="C71" s="80">
        <v>66869273</v>
      </c>
      <c r="D71" s="147">
        <v>461845</v>
      </c>
      <c r="E71" s="147">
        <v>0</v>
      </c>
      <c r="F71" s="148">
        <v>67331118</v>
      </c>
      <c r="H71" s="80">
        <f>SUM(H6:H70)</f>
        <v>42613738</v>
      </c>
      <c r="I71" s="80">
        <f>SUM(I6:I70)</f>
        <v>1476912</v>
      </c>
      <c r="J71" s="80">
        <f>SUM(J6:J70)</f>
        <v>0</v>
      </c>
      <c r="K71" s="80">
        <f>SUM(K6:K70)</f>
        <v>44090650</v>
      </c>
      <c r="M71" s="80">
        <f>SUM(M6:M70)</f>
        <v>11382014</v>
      </c>
      <c r="N71" s="147">
        <f>SUM(N6:N70)</f>
        <v>2758910</v>
      </c>
      <c r="O71" s="147">
        <f>SUM(O6:O70)</f>
        <v>0</v>
      </c>
      <c r="P71" s="148">
        <f>SUM(P6:P70)</f>
        <v>14140924</v>
      </c>
      <c r="R71" s="80">
        <f>SUM(R6:R70)</f>
        <v>22212306</v>
      </c>
      <c r="S71" s="147">
        <f>SUM(S6:S70)</f>
        <v>1039994</v>
      </c>
      <c r="T71" s="147">
        <f>SUM(T6:T70)</f>
        <v>12000</v>
      </c>
      <c r="U71" s="148">
        <f>SUM(U6:U70)</f>
        <v>23264300</v>
      </c>
      <c r="W71" s="80">
        <f>SUM(W6:W70)</f>
        <v>30212905</v>
      </c>
      <c r="X71" s="147">
        <f>SUM(X6:X70)</f>
        <v>1135774</v>
      </c>
      <c r="Y71" s="147">
        <f>SUM(Y6:Y70)</f>
        <v>200000</v>
      </c>
      <c r="Z71" s="148">
        <f>SUM(Z6:Z70)</f>
        <v>31548679</v>
      </c>
      <c r="AB71" s="160">
        <f>SUM(AB6:AB70)</f>
        <v>14452794</v>
      </c>
      <c r="AC71" s="60">
        <f>SUM(AC6:AC70)</f>
        <v>1198882</v>
      </c>
      <c r="AD71" s="60">
        <f>SUM(AD6:AD70)</f>
        <v>2207788</v>
      </c>
      <c r="AE71" s="149">
        <f>SUM(AE6:AE70)</f>
        <v>17859464</v>
      </c>
      <c r="AG71" s="160">
        <f>SUM(AG6:AG70)</f>
        <v>4852597</v>
      </c>
      <c r="AH71" s="60">
        <f>SUM(AH6:AH70)</f>
        <v>579313</v>
      </c>
      <c r="AI71" s="60">
        <f>SUM(AI6:AI70)</f>
        <v>169750</v>
      </c>
      <c r="AJ71" s="213">
        <f t="shared" si="6"/>
        <v>5601660</v>
      </c>
    </row>
    <row r="72" spans="1:36" s="35" customFormat="1" ht="12.75" x14ac:dyDescent="0.2">
      <c r="A72" s="35" t="s">
        <v>99</v>
      </c>
      <c r="C72" s="150">
        <f>+C71/$F71</f>
        <v>0.99314069016349915</v>
      </c>
      <c r="D72" s="150">
        <f t="shared" ref="D72:F72" si="10">+D71/$F71</f>
        <v>6.8593098365008582E-3</v>
      </c>
      <c r="E72" s="150">
        <f t="shared" si="10"/>
        <v>0</v>
      </c>
      <c r="F72" s="150">
        <f t="shared" si="10"/>
        <v>1</v>
      </c>
      <c r="G72" s="44"/>
      <c r="H72" s="150">
        <f>+H71/$K71</f>
        <v>0.9665028299650833</v>
      </c>
      <c r="I72" s="150">
        <f>+I71/$K71</f>
        <v>3.3497170034916701E-2</v>
      </c>
      <c r="J72" s="150">
        <f>+J71/$K71</f>
        <v>0</v>
      </c>
      <c r="K72" s="150">
        <f>+K71/$K71</f>
        <v>1</v>
      </c>
      <c r="L72" s="44"/>
      <c r="M72" s="150">
        <f>+M71/$P71</f>
        <v>0.80489888779545105</v>
      </c>
      <c r="N72" s="150">
        <f>+N71/$P71</f>
        <v>0.19510111220454901</v>
      </c>
      <c r="O72" s="150">
        <f>+O71/$P71</f>
        <v>0</v>
      </c>
      <c r="P72" s="150">
        <f>+P71/$P71</f>
        <v>1</v>
      </c>
      <c r="R72" s="150">
        <f>+R71/$U71</f>
        <v>0.9547807585012229</v>
      </c>
      <c r="S72" s="150">
        <f>+S71/$U71</f>
        <v>4.4703429718495724E-2</v>
      </c>
      <c r="T72" s="150">
        <f>+T71/$U71</f>
        <v>5.1581178028137535E-4</v>
      </c>
      <c r="U72" s="150">
        <f>+U71/$U71</f>
        <v>1</v>
      </c>
      <c r="W72" s="150">
        <f>+W71/$Z71</f>
        <v>0.95765990709151405</v>
      </c>
      <c r="X72" s="150">
        <f t="shared" ref="X72:Y72" si="11">+X71/$Z71</f>
        <v>3.6000683261571742E-2</v>
      </c>
      <c r="Y72" s="150">
        <f t="shared" si="11"/>
        <v>6.3394096469142182E-3</v>
      </c>
      <c r="Z72" s="150">
        <f>SUM(W72:Y72)</f>
        <v>1</v>
      </c>
      <c r="AB72" s="150">
        <f>+AB71/AE71</f>
        <v>0.80925127428236365</v>
      </c>
      <c r="AC72" s="150">
        <f>+AC71/AE71</f>
        <v>6.7128666347433502E-2</v>
      </c>
      <c r="AD72" s="150">
        <f>+AD71/AE71</f>
        <v>0.12362005937020282</v>
      </c>
      <c r="AE72" s="150">
        <f>SUM(AB72:AD72)</f>
        <v>1</v>
      </c>
      <c r="AG72" s="150">
        <f>+AG71/AJ71</f>
        <v>0.86627838890614572</v>
      </c>
      <c r="AH72" s="150">
        <f>+AH71/AJ71</f>
        <v>0.10341809392215878</v>
      </c>
      <c r="AI72" s="150">
        <f>+AI71/AJ71</f>
        <v>3.0303517171695535E-2</v>
      </c>
      <c r="AJ72" s="150">
        <f>SUM(AG72:AI72)</f>
        <v>1</v>
      </c>
    </row>
    <row r="73" spans="1:36" s="35" customFormat="1" ht="12.75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R73" s="44"/>
      <c r="S73" s="44"/>
      <c r="T73" s="44"/>
      <c r="U73" s="44"/>
      <c r="W73" s="44"/>
      <c r="X73" s="44"/>
      <c r="Y73" s="44"/>
      <c r="Z73" s="44"/>
      <c r="AB73" s="44"/>
      <c r="AC73" s="44"/>
      <c r="AD73" s="44"/>
      <c r="AE73" s="44"/>
      <c r="AG73" s="44"/>
      <c r="AH73" s="44"/>
      <c r="AI73" s="44"/>
      <c r="AJ73" s="44"/>
    </row>
  </sheetData>
  <mergeCells count="7">
    <mergeCell ref="AG2:AJ2"/>
    <mergeCell ref="C2:F2"/>
    <mergeCell ref="H2:K2"/>
    <mergeCell ref="M2:P2"/>
    <mergeCell ref="R2:U2"/>
    <mergeCell ref="W2:Z2"/>
    <mergeCell ref="AB2:AE2"/>
  </mergeCells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Logo</vt:lpstr>
      <vt:lpstr>Global</vt:lpstr>
      <vt:lpstr>Global by type</vt:lpstr>
      <vt:lpstr>SSA</vt:lpstr>
      <vt:lpstr>SSA by Qtr</vt:lpstr>
      <vt:lpstr>SSA by Region</vt:lpstr>
      <vt:lpstr>SSA by Type</vt:lpstr>
      <vt:lpstr>ROW</vt:lpstr>
      <vt:lpstr>ROW by Type</vt:lpstr>
      <vt:lpstr>Shipments by Donor</vt:lpstr>
      <vt:lpstr>SSA Country Type and Donor</vt:lpstr>
      <vt:lpstr>ROW Country Type and Donor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John Milliner</cp:lastModifiedBy>
  <cp:lastPrinted>2025-07-12T14:56:57Z</cp:lastPrinted>
  <dcterms:created xsi:type="dcterms:W3CDTF">2020-03-02T19:04:56Z</dcterms:created>
  <dcterms:modified xsi:type="dcterms:W3CDTF">2025-07-12T14:57:51Z</dcterms:modified>
</cp:coreProperties>
</file>