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37ab31dc852464/Documents/Net Mapping Project/REPORTS/2025/"/>
    </mc:Choice>
  </mc:AlternateContent>
  <xr:revisionPtr revIDLastSave="99" documentId="8_{61D6D089-6E8F-44DB-A0D7-2189D8631331}" xr6:coauthVersionLast="47" xr6:coauthVersionMax="47" xr10:uidLastSave="{732483FF-858D-4F89-838D-7F8AABD8047B}"/>
  <bookViews>
    <workbookView xWindow="-120" yWindow="-120" windowWidth="29040" windowHeight="15720" xr2:uid="{7F338B43-9905-4E72-A315-EDA65F560FFC}"/>
  </bookViews>
  <sheets>
    <sheet name="Logo" sheetId="4" r:id="rId1"/>
    <sheet name="Global" sheetId="3" r:id="rId2"/>
    <sheet name="Global by type" sheetId="5" r:id="rId3"/>
    <sheet name="SSA" sheetId="1" r:id="rId4"/>
    <sheet name="SSA by Qtr" sheetId="6" r:id="rId5"/>
    <sheet name="SSA by Region" sheetId="7" r:id="rId6"/>
    <sheet name="SSA by type" sheetId="8" r:id="rId7"/>
    <sheet name="ROW" sheetId="9" r:id="rId8"/>
    <sheet name="ROW by type" sheetId="10" r:id="rId9"/>
    <sheet name="Global shipment by donor" sheetId="11" r:id="rId10"/>
    <sheet name="SSA donor by country" sheetId="13" r:id="rId11"/>
    <sheet name="ROW donor by country" sheetId="12" r:id="rId12"/>
    <sheet name="Sheet3" sheetId="14" r:id="rId13"/>
    <sheet name="Sheet4" sheetId="15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10" l="1"/>
  <c r="V43" i="12" l="1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T52" i="13" l="1"/>
  <c r="U52" i="13"/>
  <c r="V52" i="13"/>
  <c r="I52" i="13"/>
  <c r="J52" i="13"/>
  <c r="H52" i="13"/>
  <c r="N52" i="13"/>
  <c r="K52" i="13"/>
  <c r="C52" i="13"/>
  <c r="O52" i="13"/>
  <c r="L52" i="13"/>
  <c r="B52" i="13"/>
  <c r="P52" i="13"/>
  <c r="Q52" i="13"/>
  <c r="F52" i="13"/>
  <c r="R52" i="13"/>
  <c r="D52" i="13"/>
  <c r="M52" i="13"/>
  <c r="E52" i="13"/>
  <c r="G52" i="13"/>
  <c r="S52" i="13"/>
  <c r="C44" i="12"/>
  <c r="D44" i="12"/>
  <c r="M44" i="12"/>
  <c r="P44" i="12"/>
  <c r="O44" i="12"/>
  <c r="K44" i="12"/>
  <c r="L44" i="12"/>
  <c r="B44" i="12"/>
  <c r="E44" i="12"/>
  <c r="Q44" i="12"/>
  <c r="F44" i="12"/>
  <c r="R44" i="12"/>
  <c r="G44" i="12"/>
  <c r="H44" i="12"/>
  <c r="I44" i="12"/>
  <c r="U44" i="12"/>
  <c r="N44" i="12"/>
  <c r="S44" i="12"/>
  <c r="T44" i="12"/>
  <c r="J44" i="12"/>
  <c r="V44" i="12"/>
  <c r="Z68" i="11" l="1"/>
  <c r="Y68" i="11"/>
  <c r="AG66" i="11"/>
  <c r="AF66" i="11"/>
  <c r="AE66" i="11"/>
  <c r="AD66" i="11"/>
  <c r="AD68" i="11" s="1"/>
  <c r="AA66" i="11"/>
  <c r="Z66" i="11"/>
  <c r="Y66" i="11"/>
  <c r="AG65" i="11"/>
  <c r="AB65" i="11"/>
  <c r="AG64" i="11"/>
  <c r="AB64" i="11"/>
  <c r="AG63" i="11"/>
  <c r="AB63" i="11"/>
  <c r="AG61" i="11"/>
  <c r="AB61" i="11"/>
  <c r="AG60" i="11"/>
  <c r="AB60" i="11"/>
  <c r="AG59" i="11"/>
  <c r="AB59" i="11"/>
  <c r="AG58" i="11"/>
  <c r="AB58" i="11"/>
  <c r="AB66" i="11" s="1"/>
  <c r="AF56" i="11"/>
  <c r="AE56" i="11"/>
  <c r="AD56" i="11"/>
  <c r="AB56" i="11"/>
  <c r="AA56" i="11"/>
  <c r="AA68" i="11" s="1"/>
  <c r="Z56" i="11"/>
  <c r="Y56" i="11"/>
  <c r="AG55" i="11"/>
  <c r="AB55" i="11"/>
  <c r="AG53" i="11"/>
  <c r="AG52" i="11"/>
  <c r="AB52" i="11"/>
  <c r="AG51" i="11"/>
  <c r="AB51" i="11"/>
  <c r="AG50" i="11"/>
  <c r="AB50" i="11"/>
  <c r="C29" i="11"/>
  <c r="AF28" i="11"/>
  <c r="AE28" i="11"/>
  <c r="AD28" i="11"/>
  <c r="AA28" i="11"/>
  <c r="Z28" i="11"/>
  <c r="Y28" i="11"/>
  <c r="V28" i="11"/>
  <c r="U28" i="11"/>
  <c r="T28" i="11"/>
  <c r="Q28" i="11"/>
  <c r="P28" i="11"/>
  <c r="O28" i="11"/>
  <c r="L28" i="11"/>
  <c r="K28" i="11"/>
  <c r="J28" i="11"/>
  <c r="G28" i="11"/>
  <c r="F28" i="11"/>
  <c r="E28" i="11"/>
  <c r="AF27" i="11"/>
  <c r="AE27" i="11"/>
  <c r="AD27" i="11"/>
  <c r="AA27" i="11"/>
  <c r="Z27" i="11"/>
  <c r="Y27" i="11"/>
  <c r="V27" i="11"/>
  <c r="U27" i="11"/>
  <c r="T27" i="11"/>
  <c r="W27" i="11" s="1"/>
  <c r="Q27" i="11"/>
  <c r="P27" i="11"/>
  <c r="O27" i="11"/>
  <c r="L27" i="11"/>
  <c r="K27" i="11"/>
  <c r="J27" i="11"/>
  <c r="G27" i="11"/>
  <c r="F27" i="11"/>
  <c r="E27" i="11"/>
  <c r="AF25" i="11"/>
  <c r="AE25" i="11"/>
  <c r="AD25" i="11"/>
  <c r="AA25" i="11"/>
  <c r="Z25" i="11"/>
  <c r="Y25" i="11"/>
  <c r="V25" i="11"/>
  <c r="U25" i="11"/>
  <c r="T25" i="11"/>
  <c r="Q25" i="11"/>
  <c r="P25" i="11"/>
  <c r="O25" i="11"/>
  <c r="L25" i="11"/>
  <c r="K25" i="11"/>
  <c r="J25" i="11"/>
  <c r="G25" i="11"/>
  <c r="F25" i="11"/>
  <c r="E25" i="11"/>
  <c r="AF24" i="11"/>
  <c r="AE24" i="11"/>
  <c r="AD24" i="11"/>
  <c r="AA24" i="11"/>
  <c r="Z24" i="11"/>
  <c r="Y24" i="11"/>
  <c r="V24" i="11"/>
  <c r="U24" i="11"/>
  <c r="T24" i="11"/>
  <c r="Q24" i="11"/>
  <c r="P24" i="11"/>
  <c r="O24" i="11"/>
  <c r="L24" i="11"/>
  <c r="K24" i="11"/>
  <c r="J24" i="11"/>
  <c r="G24" i="11"/>
  <c r="F24" i="11"/>
  <c r="E24" i="11"/>
  <c r="AF23" i="11"/>
  <c r="AE23" i="11"/>
  <c r="AD23" i="11"/>
  <c r="AA23" i="11"/>
  <c r="Z23" i="11"/>
  <c r="Y23" i="11"/>
  <c r="V23" i="11"/>
  <c r="U23" i="11"/>
  <c r="T23" i="11"/>
  <c r="Q23" i="11"/>
  <c r="P23" i="11"/>
  <c r="O23" i="11"/>
  <c r="L23" i="11"/>
  <c r="K23" i="11"/>
  <c r="J23" i="11"/>
  <c r="G23" i="11"/>
  <c r="F23" i="11"/>
  <c r="E23" i="11"/>
  <c r="AF22" i="11"/>
  <c r="AE22" i="11"/>
  <c r="AD22" i="11"/>
  <c r="AA22" i="11"/>
  <c r="Z22" i="11"/>
  <c r="Y22" i="11"/>
  <c r="V22" i="11"/>
  <c r="U22" i="11"/>
  <c r="T22" i="11"/>
  <c r="Q22" i="11"/>
  <c r="P22" i="11"/>
  <c r="O22" i="11"/>
  <c r="L22" i="11"/>
  <c r="K22" i="11"/>
  <c r="J22" i="11"/>
  <c r="G22" i="11"/>
  <c r="F22" i="11"/>
  <c r="E22" i="11"/>
  <c r="AF21" i="11"/>
  <c r="AE21" i="11"/>
  <c r="AD21" i="11"/>
  <c r="AA21" i="11"/>
  <c r="Z21" i="11"/>
  <c r="Y21" i="11"/>
  <c r="V21" i="11"/>
  <c r="U21" i="11"/>
  <c r="T21" i="11"/>
  <c r="Q21" i="11"/>
  <c r="P21" i="11"/>
  <c r="O21" i="11"/>
  <c r="L21" i="11"/>
  <c r="K21" i="11"/>
  <c r="J21" i="11"/>
  <c r="G21" i="11"/>
  <c r="F21" i="11"/>
  <c r="E21" i="11"/>
  <c r="AF20" i="11"/>
  <c r="AE20" i="11"/>
  <c r="AD20" i="11"/>
  <c r="AA20" i="11"/>
  <c r="Z20" i="11"/>
  <c r="Y20" i="11"/>
  <c r="V20" i="11"/>
  <c r="U20" i="11"/>
  <c r="T20" i="11"/>
  <c r="Q20" i="11"/>
  <c r="P20" i="11"/>
  <c r="O20" i="11"/>
  <c r="L20" i="11"/>
  <c r="K20" i="11"/>
  <c r="J20" i="11"/>
  <c r="G20" i="11"/>
  <c r="F20" i="11"/>
  <c r="E20" i="11"/>
  <c r="AF19" i="11"/>
  <c r="AE19" i="11"/>
  <c r="AD19" i="11"/>
  <c r="AA19" i="11"/>
  <c r="Z19" i="11"/>
  <c r="Y19" i="11"/>
  <c r="V19" i="11"/>
  <c r="U19" i="11"/>
  <c r="T19" i="11"/>
  <c r="Q19" i="11"/>
  <c r="P19" i="11"/>
  <c r="O19" i="11"/>
  <c r="L19" i="11"/>
  <c r="K19" i="11"/>
  <c r="J19" i="11"/>
  <c r="G19" i="11"/>
  <c r="F19" i="11"/>
  <c r="E19" i="11"/>
  <c r="C15" i="11"/>
  <c r="AF14" i="11"/>
  <c r="AE14" i="11"/>
  <c r="AD14" i="11"/>
  <c r="AA14" i="11"/>
  <c r="Z14" i="11"/>
  <c r="Y14" i="11"/>
  <c r="V14" i="11"/>
  <c r="U14" i="11"/>
  <c r="T14" i="11"/>
  <c r="Q14" i="11"/>
  <c r="P14" i="11"/>
  <c r="O14" i="11"/>
  <c r="L14" i="11"/>
  <c r="K14" i="11"/>
  <c r="J14" i="11"/>
  <c r="G14" i="11"/>
  <c r="F14" i="11"/>
  <c r="E14" i="11"/>
  <c r="AF13" i="11"/>
  <c r="AE13" i="11"/>
  <c r="AD13" i="11"/>
  <c r="AA13" i="11"/>
  <c r="Z13" i="11"/>
  <c r="Y13" i="11"/>
  <c r="V13" i="11"/>
  <c r="U13" i="11"/>
  <c r="T13" i="11"/>
  <c r="Q13" i="11"/>
  <c r="P13" i="11"/>
  <c r="O13" i="11"/>
  <c r="L13" i="11"/>
  <c r="K13" i="11"/>
  <c r="J13" i="11"/>
  <c r="G13" i="11"/>
  <c r="F13" i="11"/>
  <c r="E13" i="11"/>
  <c r="AF11" i="11"/>
  <c r="AE11" i="11"/>
  <c r="AD11" i="11"/>
  <c r="AA11" i="11"/>
  <c r="Z11" i="11"/>
  <c r="Y11" i="11"/>
  <c r="V11" i="11"/>
  <c r="U11" i="11"/>
  <c r="T11" i="11"/>
  <c r="Q11" i="11"/>
  <c r="Q39" i="11" s="1"/>
  <c r="P11" i="11"/>
  <c r="O11" i="11"/>
  <c r="L11" i="11"/>
  <c r="K11" i="11"/>
  <c r="J11" i="11"/>
  <c r="G11" i="11"/>
  <c r="F11" i="11"/>
  <c r="E11" i="11"/>
  <c r="AF10" i="11"/>
  <c r="AE10" i="11"/>
  <c r="AD10" i="11"/>
  <c r="AA10" i="11"/>
  <c r="AA38" i="11" s="1"/>
  <c r="Z10" i="11"/>
  <c r="Y10" i="11"/>
  <c r="V10" i="11"/>
  <c r="U10" i="11"/>
  <c r="T10" i="11"/>
  <c r="Q10" i="11"/>
  <c r="P10" i="11"/>
  <c r="O10" i="11"/>
  <c r="L10" i="11"/>
  <c r="K10" i="11"/>
  <c r="J10" i="11"/>
  <c r="G10" i="11"/>
  <c r="F10" i="11"/>
  <c r="E10" i="11"/>
  <c r="AF9" i="11"/>
  <c r="AE9" i="11"/>
  <c r="AD9" i="11"/>
  <c r="AA9" i="11"/>
  <c r="Z9" i="11"/>
  <c r="Y9" i="11"/>
  <c r="V9" i="11"/>
  <c r="U9" i="11"/>
  <c r="T9" i="11"/>
  <c r="Q9" i="11"/>
  <c r="P9" i="11"/>
  <c r="O9" i="11"/>
  <c r="L9" i="11"/>
  <c r="K9" i="11"/>
  <c r="J9" i="11"/>
  <c r="G9" i="11"/>
  <c r="F9" i="11"/>
  <c r="E9" i="11"/>
  <c r="AF8" i="11"/>
  <c r="AE8" i="11"/>
  <c r="AD8" i="11"/>
  <c r="AA8" i="11"/>
  <c r="Z8" i="11"/>
  <c r="Y8" i="11"/>
  <c r="V8" i="11"/>
  <c r="U8" i="11"/>
  <c r="T8" i="11"/>
  <c r="Q8" i="11"/>
  <c r="P8" i="11"/>
  <c r="O8" i="11"/>
  <c r="L8" i="11"/>
  <c r="K8" i="11"/>
  <c r="J8" i="11"/>
  <c r="G8" i="11"/>
  <c r="F8" i="11"/>
  <c r="E8" i="11"/>
  <c r="AF7" i="11"/>
  <c r="AE7" i="11"/>
  <c r="AD7" i="11"/>
  <c r="AA7" i="11"/>
  <c r="Z7" i="11"/>
  <c r="Y7" i="11"/>
  <c r="V7" i="11"/>
  <c r="U7" i="11"/>
  <c r="T7" i="11"/>
  <c r="Q7" i="11"/>
  <c r="Q35" i="11" s="1"/>
  <c r="P7" i="11"/>
  <c r="O7" i="11"/>
  <c r="L7" i="11"/>
  <c r="K7" i="11"/>
  <c r="J7" i="11"/>
  <c r="G7" i="11"/>
  <c r="F7" i="11"/>
  <c r="E7" i="11"/>
  <c r="AF6" i="11"/>
  <c r="AE6" i="11"/>
  <c r="AD6" i="11"/>
  <c r="AA6" i="11"/>
  <c r="Z6" i="11"/>
  <c r="Y6" i="11"/>
  <c r="V6" i="11"/>
  <c r="W6" i="11" s="1"/>
  <c r="U6" i="11"/>
  <c r="T6" i="11"/>
  <c r="Q6" i="11"/>
  <c r="P6" i="11"/>
  <c r="O6" i="11"/>
  <c r="L6" i="11"/>
  <c r="K6" i="11"/>
  <c r="J6" i="11"/>
  <c r="J34" i="11" s="1"/>
  <c r="G6" i="11"/>
  <c r="G34" i="11" s="1"/>
  <c r="F6" i="11"/>
  <c r="E6" i="11"/>
  <c r="AF5" i="11"/>
  <c r="AE5" i="11"/>
  <c r="AD5" i="11"/>
  <c r="AA5" i="11"/>
  <c r="Z5" i="11"/>
  <c r="Y5" i="11"/>
  <c r="V5" i="11"/>
  <c r="U5" i="11"/>
  <c r="T5" i="11"/>
  <c r="Q5" i="11"/>
  <c r="P5" i="11"/>
  <c r="O5" i="11"/>
  <c r="L5" i="11"/>
  <c r="K5" i="11"/>
  <c r="J5" i="11"/>
  <c r="G5" i="11"/>
  <c r="F5" i="11"/>
  <c r="E5" i="11"/>
  <c r="F73" i="10"/>
  <c r="E73" i="10"/>
  <c r="D73" i="10"/>
  <c r="C73" i="10"/>
  <c r="K72" i="10"/>
  <c r="J72" i="10"/>
  <c r="I72" i="10"/>
  <c r="H72" i="10"/>
  <c r="AI71" i="10"/>
  <c r="AH71" i="10"/>
  <c r="AG71" i="10"/>
  <c r="AD71" i="10"/>
  <c r="AC71" i="10"/>
  <c r="AB71" i="10"/>
  <c r="Y71" i="10"/>
  <c r="X71" i="10"/>
  <c r="W71" i="10"/>
  <c r="T71" i="10"/>
  <c r="S71" i="10"/>
  <c r="R71" i="10"/>
  <c r="O71" i="10"/>
  <c r="N71" i="10"/>
  <c r="M71" i="10"/>
  <c r="AI70" i="10"/>
  <c r="AH70" i="10"/>
  <c r="AG70" i="10"/>
  <c r="AD70" i="10"/>
  <c r="AC70" i="10"/>
  <c r="AB70" i="10"/>
  <c r="Y70" i="10"/>
  <c r="X70" i="10"/>
  <c r="W70" i="10"/>
  <c r="T70" i="10"/>
  <c r="S70" i="10"/>
  <c r="R70" i="10"/>
  <c r="O70" i="10"/>
  <c r="N70" i="10"/>
  <c r="M70" i="10"/>
  <c r="AI69" i="10"/>
  <c r="AH69" i="10"/>
  <c r="AG69" i="10"/>
  <c r="AD69" i="10"/>
  <c r="AC69" i="10"/>
  <c r="AB69" i="10"/>
  <c r="Y69" i="10"/>
  <c r="X69" i="10"/>
  <c r="W69" i="10"/>
  <c r="T69" i="10"/>
  <c r="S69" i="10"/>
  <c r="R69" i="10"/>
  <c r="O69" i="10"/>
  <c r="N69" i="10"/>
  <c r="M69" i="10"/>
  <c r="AI68" i="10"/>
  <c r="AH68" i="10"/>
  <c r="AG68" i="10"/>
  <c r="AD68" i="10"/>
  <c r="AC68" i="10"/>
  <c r="AB68" i="10"/>
  <c r="Y68" i="10"/>
  <c r="X68" i="10"/>
  <c r="W68" i="10"/>
  <c r="T68" i="10"/>
  <c r="S68" i="10"/>
  <c r="R68" i="10"/>
  <c r="O68" i="10"/>
  <c r="N68" i="10"/>
  <c r="M68" i="10"/>
  <c r="AI67" i="10"/>
  <c r="AH67" i="10"/>
  <c r="AG67" i="10"/>
  <c r="AD67" i="10"/>
  <c r="AC67" i="10"/>
  <c r="AB67" i="10"/>
  <c r="Y67" i="10"/>
  <c r="X67" i="10"/>
  <c r="W67" i="10"/>
  <c r="T67" i="10"/>
  <c r="S67" i="10"/>
  <c r="R67" i="10"/>
  <c r="O67" i="10"/>
  <c r="N67" i="10"/>
  <c r="M67" i="10"/>
  <c r="AI66" i="10"/>
  <c r="AH66" i="10"/>
  <c r="AG66" i="10"/>
  <c r="AD66" i="10"/>
  <c r="AC66" i="10"/>
  <c r="AB66" i="10"/>
  <c r="Y66" i="10"/>
  <c r="X66" i="10"/>
  <c r="W66" i="10"/>
  <c r="T66" i="10"/>
  <c r="S66" i="10"/>
  <c r="R66" i="10"/>
  <c r="O66" i="10"/>
  <c r="N66" i="10"/>
  <c r="M66" i="10"/>
  <c r="AI65" i="10"/>
  <c r="AH65" i="10"/>
  <c r="AG65" i="10"/>
  <c r="AD65" i="10"/>
  <c r="AC65" i="10"/>
  <c r="AB65" i="10"/>
  <c r="Y65" i="10"/>
  <c r="X65" i="10"/>
  <c r="W65" i="10"/>
  <c r="T65" i="10"/>
  <c r="S65" i="10"/>
  <c r="R65" i="10"/>
  <c r="O65" i="10"/>
  <c r="N65" i="10"/>
  <c r="M65" i="10"/>
  <c r="AI64" i="10"/>
  <c r="AH64" i="10"/>
  <c r="AG64" i="10"/>
  <c r="AD64" i="10"/>
  <c r="AC64" i="10"/>
  <c r="AB64" i="10"/>
  <c r="Y64" i="10"/>
  <c r="X64" i="10"/>
  <c r="W64" i="10"/>
  <c r="T64" i="10"/>
  <c r="S64" i="10"/>
  <c r="R64" i="10"/>
  <c r="O64" i="10"/>
  <c r="N64" i="10"/>
  <c r="M64" i="10"/>
  <c r="AI63" i="10"/>
  <c r="AH63" i="10"/>
  <c r="AG63" i="10"/>
  <c r="AD63" i="10"/>
  <c r="AC63" i="10"/>
  <c r="AB63" i="10"/>
  <c r="Y63" i="10"/>
  <c r="X63" i="10"/>
  <c r="W63" i="10"/>
  <c r="T63" i="10"/>
  <c r="S63" i="10"/>
  <c r="R63" i="10"/>
  <c r="O63" i="10"/>
  <c r="N63" i="10"/>
  <c r="M63" i="10"/>
  <c r="AI62" i="10"/>
  <c r="AH62" i="10"/>
  <c r="AG62" i="10"/>
  <c r="AD62" i="10"/>
  <c r="AC62" i="10"/>
  <c r="AB62" i="10"/>
  <c r="Y62" i="10"/>
  <c r="X62" i="10"/>
  <c r="W62" i="10"/>
  <c r="T62" i="10"/>
  <c r="S62" i="10"/>
  <c r="R62" i="10"/>
  <c r="O62" i="10"/>
  <c r="N62" i="10"/>
  <c r="M62" i="10"/>
  <c r="AI61" i="10"/>
  <c r="AH61" i="10"/>
  <c r="AG61" i="10"/>
  <c r="AD61" i="10"/>
  <c r="AC61" i="10"/>
  <c r="AB61" i="10"/>
  <c r="Y61" i="10"/>
  <c r="X61" i="10"/>
  <c r="W61" i="10"/>
  <c r="T61" i="10"/>
  <c r="S61" i="10"/>
  <c r="R61" i="10"/>
  <c r="O61" i="10"/>
  <c r="N61" i="10"/>
  <c r="M61" i="10"/>
  <c r="AI60" i="10"/>
  <c r="AH60" i="10"/>
  <c r="AG60" i="10"/>
  <c r="AD60" i="10"/>
  <c r="AC60" i="10"/>
  <c r="AB60" i="10"/>
  <c r="Y60" i="10"/>
  <c r="X60" i="10"/>
  <c r="W60" i="10"/>
  <c r="T60" i="10"/>
  <c r="S60" i="10"/>
  <c r="R60" i="10"/>
  <c r="O60" i="10"/>
  <c r="N60" i="10"/>
  <c r="M60" i="10"/>
  <c r="AI59" i="10"/>
  <c r="AH59" i="10"/>
  <c r="AG59" i="10"/>
  <c r="AD59" i="10"/>
  <c r="AC59" i="10"/>
  <c r="AB59" i="10"/>
  <c r="Y59" i="10"/>
  <c r="X59" i="10"/>
  <c r="W59" i="10"/>
  <c r="T59" i="10"/>
  <c r="S59" i="10"/>
  <c r="R59" i="10"/>
  <c r="O59" i="10"/>
  <c r="N59" i="10"/>
  <c r="M59" i="10"/>
  <c r="AI58" i="10"/>
  <c r="AH58" i="10"/>
  <c r="AG58" i="10"/>
  <c r="AD58" i="10"/>
  <c r="AC58" i="10"/>
  <c r="AB58" i="10"/>
  <c r="Y58" i="10"/>
  <c r="X58" i="10"/>
  <c r="W58" i="10"/>
  <c r="T58" i="10"/>
  <c r="S58" i="10"/>
  <c r="R58" i="10"/>
  <c r="O58" i="10"/>
  <c r="N58" i="10"/>
  <c r="M58" i="10"/>
  <c r="AI57" i="10"/>
  <c r="AH57" i="10"/>
  <c r="AG57" i="10"/>
  <c r="AD57" i="10"/>
  <c r="AC57" i="10"/>
  <c r="AB57" i="10"/>
  <c r="Y57" i="10"/>
  <c r="X57" i="10"/>
  <c r="W57" i="10"/>
  <c r="T57" i="10"/>
  <c r="S57" i="10"/>
  <c r="R57" i="10"/>
  <c r="O57" i="10"/>
  <c r="N57" i="10"/>
  <c r="M57" i="10"/>
  <c r="AI56" i="10"/>
  <c r="AH56" i="10"/>
  <c r="AG56" i="10"/>
  <c r="AD56" i="10"/>
  <c r="AC56" i="10"/>
  <c r="AB56" i="10"/>
  <c r="Y56" i="10"/>
  <c r="X56" i="10"/>
  <c r="W56" i="10"/>
  <c r="T56" i="10"/>
  <c r="S56" i="10"/>
  <c r="R56" i="10"/>
  <c r="O56" i="10"/>
  <c r="N56" i="10"/>
  <c r="M56" i="10"/>
  <c r="AI55" i="10"/>
  <c r="AH55" i="10"/>
  <c r="AG55" i="10"/>
  <c r="AD55" i="10"/>
  <c r="AC55" i="10"/>
  <c r="AB55" i="10"/>
  <c r="Y55" i="10"/>
  <c r="X55" i="10"/>
  <c r="W55" i="10"/>
  <c r="T55" i="10"/>
  <c r="S55" i="10"/>
  <c r="R55" i="10"/>
  <c r="O55" i="10"/>
  <c r="N55" i="10"/>
  <c r="M55" i="10"/>
  <c r="AI54" i="10"/>
  <c r="AH54" i="10"/>
  <c r="AG54" i="10"/>
  <c r="AD54" i="10"/>
  <c r="AC54" i="10"/>
  <c r="AB54" i="10"/>
  <c r="AI53" i="10"/>
  <c r="AH53" i="10"/>
  <c r="AG53" i="10"/>
  <c r="AD53" i="10"/>
  <c r="AC53" i="10"/>
  <c r="AB53" i="10"/>
  <c r="Y53" i="10"/>
  <c r="X53" i="10"/>
  <c r="W53" i="10"/>
  <c r="T53" i="10"/>
  <c r="S53" i="10"/>
  <c r="R53" i="10"/>
  <c r="O53" i="10"/>
  <c r="N53" i="10"/>
  <c r="M53" i="10"/>
  <c r="AI52" i="10"/>
  <c r="AH52" i="10"/>
  <c r="AG52" i="10"/>
  <c r="AD52" i="10"/>
  <c r="AC52" i="10"/>
  <c r="AB52" i="10"/>
  <c r="Y52" i="10"/>
  <c r="X52" i="10"/>
  <c r="W52" i="10"/>
  <c r="T52" i="10"/>
  <c r="S52" i="10"/>
  <c r="R52" i="10"/>
  <c r="O52" i="10"/>
  <c r="N52" i="10"/>
  <c r="M52" i="10"/>
  <c r="AI51" i="10"/>
  <c r="AH51" i="10"/>
  <c r="AG51" i="10"/>
  <c r="AD51" i="10"/>
  <c r="AC51" i="10"/>
  <c r="AB51" i="10"/>
  <c r="Y51" i="10"/>
  <c r="X51" i="10"/>
  <c r="W51" i="10"/>
  <c r="T51" i="10"/>
  <c r="S51" i="10"/>
  <c r="R51" i="10"/>
  <c r="O51" i="10"/>
  <c r="N51" i="10"/>
  <c r="M51" i="10"/>
  <c r="AI50" i="10"/>
  <c r="AH50" i="10"/>
  <c r="AG50" i="10"/>
  <c r="AD50" i="10"/>
  <c r="AC50" i="10"/>
  <c r="AB50" i="10"/>
  <c r="Y50" i="10"/>
  <c r="X50" i="10"/>
  <c r="W50" i="10"/>
  <c r="T50" i="10"/>
  <c r="S50" i="10"/>
  <c r="R50" i="10"/>
  <c r="O50" i="10"/>
  <c r="N50" i="10"/>
  <c r="M50" i="10"/>
  <c r="AI49" i="10"/>
  <c r="AH49" i="10"/>
  <c r="AG49" i="10"/>
  <c r="AD49" i="10"/>
  <c r="AC49" i="10"/>
  <c r="AB49" i="10"/>
  <c r="Y49" i="10"/>
  <c r="X49" i="10"/>
  <c r="W49" i="10"/>
  <c r="T49" i="10"/>
  <c r="S49" i="10"/>
  <c r="R49" i="10"/>
  <c r="O49" i="10"/>
  <c r="N49" i="10"/>
  <c r="M49" i="10"/>
  <c r="AI48" i="10"/>
  <c r="AH48" i="10"/>
  <c r="AG48" i="10"/>
  <c r="AD48" i="10"/>
  <c r="AC48" i="10"/>
  <c r="AB48" i="10"/>
  <c r="Y48" i="10"/>
  <c r="X48" i="10"/>
  <c r="W48" i="10"/>
  <c r="T48" i="10"/>
  <c r="S48" i="10"/>
  <c r="R48" i="10"/>
  <c r="O48" i="10"/>
  <c r="N48" i="10"/>
  <c r="M48" i="10"/>
  <c r="AI47" i="10"/>
  <c r="AH47" i="10"/>
  <c r="AG47" i="10"/>
  <c r="AD47" i="10"/>
  <c r="AC47" i="10"/>
  <c r="AB47" i="10"/>
  <c r="Y47" i="10"/>
  <c r="X47" i="10"/>
  <c r="W47" i="10"/>
  <c r="T47" i="10"/>
  <c r="S47" i="10"/>
  <c r="R47" i="10"/>
  <c r="O47" i="10"/>
  <c r="N47" i="10"/>
  <c r="M47" i="10"/>
  <c r="AI46" i="10"/>
  <c r="AH46" i="10"/>
  <c r="AG46" i="10"/>
  <c r="AD46" i="10"/>
  <c r="AC46" i="10"/>
  <c r="AB46" i="10"/>
  <c r="Y46" i="10"/>
  <c r="X46" i="10"/>
  <c r="W46" i="10"/>
  <c r="T46" i="10"/>
  <c r="S46" i="10"/>
  <c r="R46" i="10"/>
  <c r="O46" i="10"/>
  <c r="N46" i="10"/>
  <c r="M46" i="10"/>
  <c r="AI45" i="10"/>
  <c r="AH45" i="10"/>
  <c r="AG45" i="10"/>
  <c r="AD45" i="10"/>
  <c r="AC45" i="10"/>
  <c r="AB45" i="10"/>
  <c r="Y45" i="10"/>
  <c r="X45" i="10"/>
  <c r="W45" i="10"/>
  <c r="T45" i="10"/>
  <c r="S45" i="10"/>
  <c r="R45" i="10"/>
  <c r="O45" i="10"/>
  <c r="N45" i="10"/>
  <c r="M45" i="10"/>
  <c r="AI44" i="10"/>
  <c r="AH44" i="10"/>
  <c r="AG44" i="10"/>
  <c r="AD44" i="10"/>
  <c r="AC44" i="10"/>
  <c r="AB44" i="10"/>
  <c r="Y44" i="10"/>
  <c r="X44" i="10"/>
  <c r="W44" i="10"/>
  <c r="T44" i="10"/>
  <c r="S44" i="10"/>
  <c r="R44" i="10"/>
  <c r="O44" i="10"/>
  <c r="N44" i="10"/>
  <c r="M44" i="10"/>
  <c r="AI43" i="10"/>
  <c r="AH43" i="10"/>
  <c r="AG43" i="10"/>
  <c r="AD43" i="10"/>
  <c r="AC43" i="10"/>
  <c r="AB43" i="10"/>
  <c r="Y43" i="10"/>
  <c r="X43" i="10"/>
  <c r="W43" i="10"/>
  <c r="T43" i="10"/>
  <c r="S43" i="10"/>
  <c r="R43" i="10"/>
  <c r="O43" i="10"/>
  <c r="N43" i="10"/>
  <c r="M43" i="10"/>
  <c r="AI42" i="10"/>
  <c r="AH42" i="10"/>
  <c r="AG42" i="10"/>
  <c r="AD42" i="10"/>
  <c r="AC42" i="10"/>
  <c r="AB42" i="10"/>
  <c r="Y42" i="10"/>
  <c r="X42" i="10"/>
  <c r="W42" i="10"/>
  <c r="T42" i="10"/>
  <c r="S42" i="10"/>
  <c r="R42" i="10"/>
  <c r="O42" i="10"/>
  <c r="N42" i="10"/>
  <c r="M42" i="10"/>
  <c r="AI41" i="10"/>
  <c r="AH41" i="10"/>
  <c r="AG41" i="10"/>
  <c r="AD41" i="10"/>
  <c r="AC41" i="10"/>
  <c r="AB41" i="10"/>
  <c r="Y41" i="10"/>
  <c r="X41" i="10"/>
  <c r="W41" i="10"/>
  <c r="T41" i="10"/>
  <c r="S41" i="10"/>
  <c r="R41" i="10"/>
  <c r="O41" i="10"/>
  <c r="N41" i="10"/>
  <c r="M41" i="10"/>
  <c r="AI40" i="10"/>
  <c r="AH40" i="10"/>
  <c r="AG40" i="10"/>
  <c r="AD40" i="10"/>
  <c r="AC40" i="10"/>
  <c r="AB40" i="10"/>
  <c r="Y40" i="10"/>
  <c r="X40" i="10"/>
  <c r="W40" i="10"/>
  <c r="T40" i="10"/>
  <c r="S40" i="10"/>
  <c r="R40" i="10"/>
  <c r="O40" i="10"/>
  <c r="N40" i="10"/>
  <c r="M40" i="10"/>
  <c r="AI39" i="10"/>
  <c r="AH39" i="10"/>
  <c r="AG39" i="10"/>
  <c r="AD39" i="10"/>
  <c r="AC39" i="10"/>
  <c r="AB39" i="10"/>
  <c r="Y39" i="10"/>
  <c r="X39" i="10"/>
  <c r="W39" i="10"/>
  <c r="T39" i="10"/>
  <c r="S39" i="10"/>
  <c r="R39" i="10"/>
  <c r="O39" i="10"/>
  <c r="N39" i="10"/>
  <c r="M39" i="10"/>
  <c r="AI38" i="10"/>
  <c r="AH38" i="10"/>
  <c r="AG38" i="10"/>
  <c r="AD38" i="10"/>
  <c r="AC38" i="10"/>
  <c r="AB38" i="10"/>
  <c r="Y38" i="10"/>
  <c r="X38" i="10"/>
  <c r="W38" i="10"/>
  <c r="T38" i="10"/>
  <c r="S38" i="10"/>
  <c r="R38" i="10"/>
  <c r="O38" i="10"/>
  <c r="N38" i="10"/>
  <c r="M38" i="10"/>
  <c r="AI37" i="10"/>
  <c r="AH37" i="10"/>
  <c r="AG37" i="10"/>
  <c r="AD37" i="10"/>
  <c r="AC37" i="10"/>
  <c r="AB37" i="10"/>
  <c r="Y37" i="10"/>
  <c r="X37" i="10"/>
  <c r="W37" i="10"/>
  <c r="T37" i="10"/>
  <c r="S37" i="10"/>
  <c r="R37" i="10"/>
  <c r="O37" i="10"/>
  <c r="N37" i="10"/>
  <c r="M37" i="10"/>
  <c r="AI35" i="10"/>
  <c r="AH35" i="10"/>
  <c r="AG35" i="10"/>
  <c r="AD35" i="10"/>
  <c r="AC35" i="10"/>
  <c r="AB35" i="10"/>
  <c r="Y35" i="10"/>
  <c r="X35" i="10"/>
  <c r="W35" i="10"/>
  <c r="T35" i="10"/>
  <c r="S35" i="10"/>
  <c r="R35" i="10"/>
  <c r="O35" i="10"/>
  <c r="N35" i="10"/>
  <c r="M35" i="10"/>
  <c r="AI34" i="10"/>
  <c r="AH34" i="10"/>
  <c r="AG34" i="10"/>
  <c r="AJ34" i="10" s="1"/>
  <c r="AD34" i="10"/>
  <c r="AC34" i="10"/>
  <c r="AB34" i="10"/>
  <c r="Y34" i="10"/>
  <c r="X34" i="10"/>
  <c r="W34" i="10"/>
  <c r="T34" i="10"/>
  <c r="S34" i="10"/>
  <c r="R34" i="10"/>
  <c r="O34" i="10"/>
  <c r="N34" i="10"/>
  <c r="M34" i="10"/>
  <c r="AI33" i="10"/>
  <c r="AH33" i="10"/>
  <c r="AG33" i="10"/>
  <c r="AD33" i="10"/>
  <c r="AC33" i="10"/>
  <c r="AB33" i="10"/>
  <c r="Y33" i="10"/>
  <c r="X33" i="10"/>
  <c r="W33" i="10"/>
  <c r="T33" i="10"/>
  <c r="S33" i="10"/>
  <c r="R33" i="10"/>
  <c r="O33" i="10"/>
  <c r="N33" i="10"/>
  <c r="M33" i="10"/>
  <c r="AI32" i="10"/>
  <c r="AH32" i="10"/>
  <c r="AG32" i="10"/>
  <c r="AD32" i="10"/>
  <c r="AC32" i="10"/>
  <c r="AB32" i="10"/>
  <c r="Y32" i="10"/>
  <c r="X32" i="10"/>
  <c r="W32" i="10"/>
  <c r="T32" i="10"/>
  <c r="S32" i="10"/>
  <c r="R32" i="10"/>
  <c r="O32" i="10"/>
  <c r="N32" i="10"/>
  <c r="M32" i="10"/>
  <c r="AI31" i="10"/>
  <c r="AH31" i="10"/>
  <c r="AG31" i="10"/>
  <c r="AD31" i="10"/>
  <c r="AC31" i="10"/>
  <c r="AB31" i="10"/>
  <c r="Y31" i="10"/>
  <c r="X31" i="10"/>
  <c r="W31" i="10"/>
  <c r="T31" i="10"/>
  <c r="S31" i="10"/>
  <c r="R31" i="10"/>
  <c r="O31" i="10"/>
  <c r="N31" i="10"/>
  <c r="M31" i="10"/>
  <c r="AI30" i="10"/>
  <c r="AH30" i="10"/>
  <c r="AG30" i="10"/>
  <c r="AD30" i="10"/>
  <c r="AC30" i="10"/>
  <c r="AB30" i="10"/>
  <c r="Y30" i="10"/>
  <c r="X30" i="10"/>
  <c r="W30" i="10"/>
  <c r="T30" i="10"/>
  <c r="S30" i="10"/>
  <c r="R30" i="10"/>
  <c r="O30" i="10"/>
  <c r="N30" i="10"/>
  <c r="M30" i="10"/>
  <c r="AI29" i="10"/>
  <c r="AH29" i="10"/>
  <c r="AG29" i="10"/>
  <c r="AD29" i="10"/>
  <c r="AC29" i="10"/>
  <c r="AB29" i="10"/>
  <c r="Y29" i="10"/>
  <c r="X29" i="10"/>
  <c r="W29" i="10"/>
  <c r="T29" i="10"/>
  <c r="S29" i="10"/>
  <c r="R29" i="10"/>
  <c r="O29" i="10"/>
  <c r="N29" i="10"/>
  <c r="M29" i="10"/>
  <c r="AI28" i="10"/>
  <c r="AH28" i="10"/>
  <c r="AG28" i="10"/>
  <c r="AD28" i="10"/>
  <c r="AC28" i="10"/>
  <c r="AB28" i="10"/>
  <c r="Y28" i="10"/>
  <c r="X28" i="10"/>
  <c r="W28" i="10"/>
  <c r="T28" i="10"/>
  <c r="S28" i="10"/>
  <c r="R28" i="10"/>
  <c r="O28" i="10"/>
  <c r="N28" i="10"/>
  <c r="M28" i="10"/>
  <c r="AI27" i="10"/>
  <c r="AH27" i="10"/>
  <c r="AG27" i="10"/>
  <c r="AD27" i="10"/>
  <c r="AC27" i="10"/>
  <c r="AB27" i="10"/>
  <c r="Y27" i="10"/>
  <c r="X27" i="10"/>
  <c r="W27" i="10"/>
  <c r="T27" i="10"/>
  <c r="S27" i="10"/>
  <c r="R27" i="10"/>
  <c r="O27" i="10"/>
  <c r="N27" i="10"/>
  <c r="M27" i="10"/>
  <c r="AI26" i="10"/>
  <c r="AH26" i="10"/>
  <c r="AG26" i="10"/>
  <c r="AD26" i="10"/>
  <c r="AC26" i="10"/>
  <c r="AB26" i="10"/>
  <c r="Y26" i="10"/>
  <c r="X26" i="10"/>
  <c r="W26" i="10"/>
  <c r="T26" i="10"/>
  <c r="S26" i="10"/>
  <c r="R26" i="10"/>
  <c r="O26" i="10"/>
  <c r="N26" i="10"/>
  <c r="M26" i="10"/>
  <c r="AI25" i="10"/>
  <c r="AH25" i="10"/>
  <c r="AG25" i="10"/>
  <c r="AD25" i="10"/>
  <c r="AC25" i="10"/>
  <c r="AB25" i="10"/>
  <c r="Y25" i="10"/>
  <c r="X25" i="10"/>
  <c r="W25" i="10"/>
  <c r="T25" i="10"/>
  <c r="S25" i="10"/>
  <c r="R25" i="10"/>
  <c r="O25" i="10"/>
  <c r="N25" i="10"/>
  <c r="M25" i="10"/>
  <c r="AI24" i="10"/>
  <c r="AH24" i="10"/>
  <c r="AG24" i="10"/>
  <c r="AD24" i="10"/>
  <c r="AC24" i="10"/>
  <c r="AB24" i="10"/>
  <c r="Y24" i="10"/>
  <c r="X24" i="10"/>
  <c r="W24" i="10"/>
  <c r="T24" i="10"/>
  <c r="S24" i="10"/>
  <c r="R24" i="10"/>
  <c r="O24" i="10"/>
  <c r="N24" i="10"/>
  <c r="M24" i="10"/>
  <c r="AI23" i="10"/>
  <c r="AH23" i="10"/>
  <c r="AG23" i="10"/>
  <c r="AD23" i="10"/>
  <c r="AC23" i="10"/>
  <c r="AB23" i="10"/>
  <c r="Y23" i="10"/>
  <c r="X23" i="10"/>
  <c r="W23" i="10"/>
  <c r="T23" i="10"/>
  <c r="S23" i="10"/>
  <c r="R23" i="10"/>
  <c r="O23" i="10"/>
  <c r="N23" i="10"/>
  <c r="M23" i="10"/>
  <c r="AI22" i="10"/>
  <c r="AH22" i="10"/>
  <c r="AG22" i="10"/>
  <c r="AD22" i="10"/>
  <c r="AC22" i="10"/>
  <c r="AB22" i="10"/>
  <c r="Y22" i="10"/>
  <c r="X22" i="10"/>
  <c r="W22" i="10"/>
  <c r="T22" i="10"/>
  <c r="S22" i="10"/>
  <c r="R22" i="10"/>
  <c r="O22" i="10"/>
  <c r="N22" i="10"/>
  <c r="M22" i="10"/>
  <c r="AI21" i="10"/>
  <c r="AH21" i="10"/>
  <c r="AG21" i="10"/>
  <c r="AD21" i="10"/>
  <c r="AC21" i="10"/>
  <c r="AB21" i="10"/>
  <c r="Y21" i="10"/>
  <c r="X21" i="10"/>
  <c r="W21" i="10"/>
  <c r="T21" i="10"/>
  <c r="S21" i="10"/>
  <c r="R21" i="10"/>
  <c r="O21" i="10"/>
  <c r="N21" i="10"/>
  <c r="M21" i="10"/>
  <c r="AI20" i="10"/>
  <c r="AH20" i="10"/>
  <c r="AG20" i="10"/>
  <c r="AD20" i="10"/>
  <c r="AC20" i="10"/>
  <c r="AB20" i="10"/>
  <c r="Y20" i="10"/>
  <c r="X20" i="10"/>
  <c r="W20" i="10"/>
  <c r="T20" i="10"/>
  <c r="S20" i="10"/>
  <c r="R20" i="10"/>
  <c r="O20" i="10"/>
  <c r="N20" i="10"/>
  <c r="M20" i="10"/>
  <c r="AI19" i="10"/>
  <c r="AH19" i="10"/>
  <c r="AG19" i="10"/>
  <c r="AD19" i="10"/>
  <c r="AC19" i="10"/>
  <c r="AB19" i="10"/>
  <c r="Y19" i="10"/>
  <c r="X19" i="10"/>
  <c r="W19" i="10"/>
  <c r="T19" i="10"/>
  <c r="S19" i="10"/>
  <c r="R19" i="10"/>
  <c r="O19" i="10"/>
  <c r="N19" i="10"/>
  <c r="M19" i="10"/>
  <c r="AI18" i="10"/>
  <c r="AH18" i="10"/>
  <c r="AG18" i="10"/>
  <c r="AD18" i="10"/>
  <c r="AC18" i="10"/>
  <c r="AB18" i="10"/>
  <c r="Y18" i="10"/>
  <c r="X18" i="10"/>
  <c r="W18" i="10"/>
  <c r="T18" i="10"/>
  <c r="S18" i="10"/>
  <c r="R18" i="10"/>
  <c r="O18" i="10"/>
  <c r="N18" i="10"/>
  <c r="M18" i="10"/>
  <c r="AI17" i="10"/>
  <c r="AH17" i="10"/>
  <c r="AG17" i="10"/>
  <c r="AD17" i="10"/>
  <c r="AC17" i="10"/>
  <c r="AB17" i="10"/>
  <c r="Y17" i="10"/>
  <c r="X17" i="10"/>
  <c r="W17" i="10"/>
  <c r="T17" i="10"/>
  <c r="S17" i="10"/>
  <c r="R17" i="10"/>
  <c r="O17" i="10"/>
  <c r="N17" i="10"/>
  <c r="M17" i="10"/>
  <c r="AI16" i="10"/>
  <c r="AH16" i="10"/>
  <c r="AG16" i="10"/>
  <c r="AD16" i="10"/>
  <c r="AC16" i="10"/>
  <c r="AB16" i="10"/>
  <c r="Y16" i="10"/>
  <c r="X16" i="10"/>
  <c r="W16" i="10"/>
  <c r="T16" i="10"/>
  <c r="S16" i="10"/>
  <c r="R16" i="10"/>
  <c r="O16" i="10"/>
  <c r="N16" i="10"/>
  <c r="M16" i="10"/>
  <c r="AI15" i="10"/>
  <c r="AH15" i="10"/>
  <c r="AG15" i="10"/>
  <c r="AD15" i="10"/>
  <c r="AC15" i="10"/>
  <c r="AB15" i="10"/>
  <c r="Y15" i="10"/>
  <c r="X15" i="10"/>
  <c r="W15" i="10"/>
  <c r="T15" i="10"/>
  <c r="S15" i="10"/>
  <c r="R15" i="10"/>
  <c r="O15" i="10"/>
  <c r="N15" i="10"/>
  <c r="M15" i="10"/>
  <c r="AI14" i="10"/>
  <c r="AH14" i="10"/>
  <c r="AG14" i="10"/>
  <c r="AD14" i="10"/>
  <c r="AC14" i="10"/>
  <c r="AB14" i="10"/>
  <c r="Y14" i="10"/>
  <c r="X14" i="10"/>
  <c r="W14" i="10"/>
  <c r="T14" i="10"/>
  <c r="S14" i="10"/>
  <c r="R14" i="10"/>
  <c r="O14" i="10"/>
  <c r="N14" i="10"/>
  <c r="M14" i="10"/>
  <c r="AI13" i="10"/>
  <c r="AH13" i="10"/>
  <c r="AG13" i="10"/>
  <c r="AD13" i="10"/>
  <c r="AC13" i="10"/>
  <c r="AB13" i="10"/>
  <c r="Y13" i="10"/>
  <c r="X13" i="10"/>
  <c r="W13" i="10"/>
  <c r="T13" i="10"/>
  <c r="S13" i="10"/>
  <c r="R13" i="10"/>
  <c r="O13" i="10"/>
  <c r="N13" i="10"/>
  <c r="M13" i="10"/>
  <c r="AI12" i="10"/>
  <c r="AH12" i="10"/>
  <c r="AG12" i="10"/>
  <c r="AD12" i="10"/>
  <c r="AC12" i="10"/>
  <c r="AB12" i="10"/>
  <c r="Y12" i="10"/>
  <c r="X12" i="10"/>
  <c r="W12" i="10"/>
  <c r="T12" i="10"/>
  <c r="S12" i="10"/>
  <c r="R12" i="10"/>
  <c r="O12" i="10"/>
  <c r="N12" i="10"/>
  <c r="M12" i="10"/>
  <c r="AI11" i="10"/>
  <c r="AH11" i="10"/>
  <c r="AG11" i="10"/>
  <c r="AD11" i="10"/>
  <c r="AC11" i="10"/>
  <c r="AB11" i="10"/>
  <c r="Y11" i="10"/>
  <c r="X11" i="10"/>
  <c r="W11" i="10"/>
  <c r="T11" i="10"/>
  <c r="S11" i="10"/>
  <c r="R11" i="10"/>
  <c r="O11" i="10"/>
  <c r="N11" i="10"/>
  <c r="M11" i="10"/>
  <c r="AI10" i="10"/>
  <c r="AH10" i="10"/>
  <c r="AG10" i="10"/>
  <c r="AD10" i="10"/>
  <c r="AC10" i="10"/>
  <c r="AB10" i="10"/>
  <c r="Y10" i="10"/>
  <c r="X10" i="10"/>
  <c r="W10" i="10"/>
  <c r="T10" i="10"/>
  <c r="S10" i="10"/>
  <c r="R10" i="10"/>
  <c r="O10" i="10"/>
  <c r="N10" i="10"/>
  <c r="M10" i="10"/>
  <c r="AI9" i="10"/>
  <c r="AH9" i="10"/>
  <c r="AG9" i="10"/>
  <c r="AD9" i="10"/>
  <c r="AC9" i="10"/>
  <c r="AB9" i="10"/>
  <c r="Y9" i="10"/>
  <c r="X9" i="10"/>
  <c r="W9" i="10"/>
  <c r="T9" i="10"/>
  <c r="S9" i="10"/>
  <c r="R9" i="10"/>
  <c r="O9" i="10"/>
  <c r="N9" i="10"/>
  <c r="M9" i="10"/>
  <c r="AI8" i="10"/>
  <c r="AH8" i="10"/>
  <c r="AG8" i="10"/>
  <c r="AD8" i="10"/>
  <c r="AC8" i="10"/>
  <c r="AB8" i="10"/>
  <c r="Y8" i="10"/>
  <c r="X8" i="10"/>
  <c r="W8" i="10"/>
  <c r="T8" i="10"/>
  <c r="S8" i="10"/>
  <c r="R8" i="10"/>
  <c r="O8" i="10"/>
  <c r="N8" i="10"/>
  <c r="M8" i="10"/>
  <c r="AI7" i="10"/>
  <c r="AH7" i="10"/>
  <c r="AG7" i="10"/>
  <c r="AD7" i="10"/>
  <c r="AC7" i="10"/>
  <c r="AB7" i="10"/>
  <c r="Y7" i="10"/>
  <c r="X7" i="10"/>
  <c r="W7" i="10"/>
  <c r="T7" i="10"/>
  <c r="S7" i="10"/>
  <c r="R7" i="10"/>
  <c r="O7" i="10"/>
  <c r="N7" i="10"/>
  <c r="M7" i="10"/>
  <c r="AI6" i="10"/>
  <c r="AH6" i="10"/>
  <c r="AG6" i="10"/>
  <c r="AD6" i="10"/>
  <c r="AC6" i="10"/>
  <c r="AB6" i="10"/>
  <c r="Y6" i="10"/>
  <c r="X6" i="10"/>
  <c r="W6" i="10"/>
  <c r="T6" i="10"/>
  <c r="S6" i="10"/>
  <c r="R6" i="10"/>
  <c r="O6" i="10"/>
  <c r="N6" i="10"/>
  <c r="M6" i="10"/>
  <c r="G97" i="9"/>
  <c r="C97" i="9"/>
  <c r="B97" i="9"/>
  <c r="K96" i="9"/>
  <c r="J96" i="9"/>
  <c r="I96" i="9"/>
  <c r="H96" i="9"/>
  <c r="F96" i="9"/>
  <c r="E96" i="9"/>
  <c r="D96" i="9"/>
  <c r="K95" i="9"/>
  <c r="J95" i="9"/>
  <c r="I95" i="9"/>
  <c r="H95" i="9"/>
  <c r="F95" i="9"/>
  <c r="E95" i="9"/>
  <c r="D95" i="9"/>
  <c r="K94" i="9"/>
  <c r="J94" i="9"/>
  <c r="I94" i="9"/>
  <c r="H94" i="9"/>
  <c r="F94" i="9"/>
  <c r="E94" i="9"/>
  <c r="D94" i="9"/>
  <c r="K93" i="9"/>
  <c r="J93" i="9"/>
  <c r="I93" i="9"/>
  <c r="H93" i="9"/>
  <c r="F93" i="9"/>
  <c r="E93" i="9"/>
  <c r="D93" i="9"/>
  <c r="K92" i="9"/>
  <c r="J92" i="9"/>
  <c r="I92" i="9"/>
  <c r="H92" i="9"/>
  <c r="F92" i="9"/>
  <c r="E92" i="9"/>
  <c r="D92" i="9"/>
  <c r="K91" i="9"/>
  <c r="J91" i="9"/>
  <c r="I91" i="9"/>
  <c r="H91" i="9"/>
  <c r="F91" i="9"/>
  <c r="E91" i="9"/>
  <c r="D91" i="9"/>
  <c r="K90" i="9"/>
  <c r="J90" i="9"/>
  <c r="I90" i="9"/>
  <c r="H90" i="9"/>
  <c r="F90" i="9"/>
  <c r="E90" i="9"/>
  <c r="D90" i="9"/>
  <c r="K89" i="9"/>
  <c r="J89" i="9"/>
  <c r="I89" i="9"/>
  <c r="H89" i="9"/>
  <c r="F89" i="9"/>
  <c r="E89" i="9"/>
  <c r="D89" i="9"/>
  <c r="K88" i="9"/>
  <c r="J88" i="9"/>
  <c r="I88" i="9"/>
  <c r="H88" i="9"/>
  <c r="F88" i="9"/>
  <c r="E88" i="9"/>
  <c r="D88" i="9"/>
  <c r="K87" i="9"/>
  <c r="J87" i="9"/>
  <c r="I87" i="9"/>
  <c r="H87" i="9"/>
  <c r="F87" i="9"/>
  <c r="E87" i="9"/>
  <c r="D87" i="9"/>
  <c r="K86" i="9"/>
  <c r="J86" i="9"/>
  <c r="I86" i="9"/>
  <c r="H86" i="9"/>
  <c r="F86" i="9"/>
  <c r="E86" i="9"/>
  <c r="D86" i="9"/>
  <c r="K85" i="9"/>
  <c r="J85" i="9"/>
  <c r="I85" i="9"/>
  <c r="H85" i="9"/>
  <c r="F85" i="9"/>
  <c r="E85" i="9"/>
  <c r="D85" i="9"/>
  <c r="K84" i="9"/>
  <c r="J84" i="9"/>
  <c r="I84" i="9"/>
  <c r="H84" i="9"/>
  <c r="F84" i="9"/>
  <c r="E84" i="9"/>
  <c r="D84" i="9"/>
  <c r="K83" i="9"/>
  <c r="J83" i="9"/>
  <c r="I83" i="9"/>
  <c r="H83" i="9"/>
  <c r="F83" i="9"/>
  <c r="E83" i="9"/>
  <c r="D83" i="9"/>
  <c r="K82" i="9"/>
  <c r="J82" i="9"/>
  <c r="I82" i="9"/>
  <c r="H82" i="9"/>
  <c r="F82" i="9"/>
  <c r="E82" i="9"/>
  <c r="D82" i="9"/>
  <c r="K81" i="9"/>
  <c r="J81" i="9"/>
  <c r="I81" i="9"/>
  <c r="H81" i="9"/>
  <c r="F81" i="9"/>
  <c r="E81" i="9"/>
  <c r="D81" i="9"/>
  <c r="K80" i="9"/>
  <c r="J80" i="9"/>
  <c r="I80" i="9"/>
  <c r="H80" i="9"/>
  <c r="F80" i="9"/>
  <c r="E80" i="9"/>
  <c r="D80" i="9"/>
  <c r="K79" i="9"/>
  <c r="J79" i="9"/>
  <c r="I79" i="9"/>
  <c r="H79" i="9"/>
  <c r="F79" i="9"/>
  <c r="E79" i="9"/>
  <c r="D79" i="9"/>
  <c r="K78" i="9"/>
  <c r="J78" i="9"/>
  <c r="I78" i="9"/>
  <c r="H78" i="9"/>
  <c r="F78" i="9"/>
  <c r="E78" i="9"/>
  <c r="D78" i="9"/>
  <c r="K77" i="9"/>
  <c r="J77" i="9"/>
  <c r="I77" i="9"/>
  <c r="H77" i="9"/>
  <c r="F77" i="9"/>
  <c r="E77" i="9"/>
  <c r="D77" i="9"/>
  <c r="K76" i="9"/>
  <c r="J76" i="9"/>
  <c r="I76" i="9"/>
  <c r="H76" i="9"/>
  <c r="F76" i="9"/>
  <c r="E76" i="9"/>
  <c r="D76" i="9"/>
  <c r="K75" i="9"/>
  <c r="J75" i="9"/>
  <c r="I75" i="9"/>
  <c r="H75" i="9"/>
  <c r="F75" i="9"/>
  <c r="E75" i="9"/>
  <c r="D75" i="9"/>
  <c r="K74" i="9"/>
  <c r="J74" i="9"/>
  <c r="I74" i="9"/>
  <c r="H74" i="9"/>
  <c r="F74" i="9"/>
  <c r="E74" i="9"/>
  <c r="D74" i="9"/>
  <c r="K73" i="9"/>
  <c r="J73" i="9"/>
  <c r="I73" i="9"/>
  <c r="H73" i="9"/>
  <c r="F73" i="9"/>
  <c r="E73" i="9"/>
  <c r="D73" i="9"/>
  <c r="K72" i="9"/>
  <c r="J72" i="9"/>
  <c r="I72" i="9"/>
  <c r="H72" i="9"/>
  <c r="F72" i="9"/>
  <c r="E72" i="9"/>
  <c r="D72" i="9"/>
  <c r="K71" i="9"/>
  <c r="J71" i="9"/>
  <c r="I71" i="9"/>
  <c r="H71" i="9"/>
  <c r="F71" i="9"/>
  <c r="E71" i="9"/>
  <c r="D71" i="9"/>
  <c r="K70" i="9"/>
  <c r="J70" i="9"/>
  <c r="I70" i="9"/>
  <c r="H70" i="9"/>
  <c r="F70" i="9"/>
  <c r="E70" i="9"/>
  <c r="D70" i="9"/>
  <c r="K69" i="9"/>
  <c r="J69" i="9"/>
  <c r="I69" i="9"/>
  <c r="H69" i="9"/>
  <c r="F69" i="9"/>
  <c r="E69" i="9"/>
  <c r="D69" i="9"/>
  <c r="K68" i="9"/>
  <c r="J68" i="9"/>
  <c r="I68" i="9"/>
  <c r="H68" i="9"/>
  <c r="F68" i="9"/>
  <c r="E68" i="9"/>
  <c r="D68" i="9"/>
  <c r="K67" i="9"/>
  <c r="J67" i="9"/>
  <c r="I67" i="9"/>
  <c r="H67" i="9"/>
  <c r="F67" i="9"/>
  <c r="E67" i="9"/>
  <c r="D67" i="9"/>
  <c r="K66" i="9"/>
  <c r="J66" i="9"/>
  <c r="I66" i="9"/>
  <c r="H66" i="9"/>
  <c r="F66" i="9"/>
  <c r="E66" i="9"/>
  <c r="D66" i="9"/>
  <c r="K65" i="9"/>
  <c r="J65" i="9"/>
  <c r="I65" i="9"/>
  <c r="H65" i="9"/>
  <c r="F65" i="9"/>
  <c r="E65" i="9"/>
  <c r="D65" i="9"/>
  <c r="K64" i="9"/>
  <c r="J64" i="9"/>
  <c r="I64" i="9"/>
  <c r="H64" i="9"/>
  <c r="F64" i="9"/>
  <c r="E64" i="9"/>
  <c r="D64" i="9"/>
  <c r="K63" i="9"/>
  <c r="J63" i="9"/>
  <c r="I63" i="9"/>
  <c r="H63" i="9"/>
  <c r="F63" i="9"/>
  <c r="E63" i="9"/>
  <c r="D63" i="9"/>
  <c r="K62" i="9"/>
  <c r="J62" i="9"/>
  <c r="I62" i="9"/>
  <c r="H62" i="9"/>
  <c r="F62" i="9"/>
  <c r="E62" i="9"/>
  <c r="D62" i="9"/>
  <c r="K61" i="9"/>
  <c r="J61" i="9"/>
  <c r="I61" i="9"/>
  <c r="H61" i="9"/>
  <c r="F61" i="9"/>
  <c r="E61" i="9"/>
  <c r="D61" i="9"/>
  <c r="K60" i="9"/>
  <c r="J60" i="9"/>
  <c r="I60" i="9"/>
  <c r="H60" i="9"/>
  <c r="F60" i="9"/>
  <c r="E60" i="9"/>
  <c r="D60" i="9"/>
  <c r="K59" i="9"/>
  <c r="J59" i="9"/>
  <c r="I59" i="9"/>
  <c r="H59" i="9"/>
  <c r="F59" i="9"/>
  <c r="E59" i="9"/>
  <c r="D59" i="9"/>
  <c r="K58" i="9"/>
  <c r="J58" i="9"/>
  <c r="I58" i="9"/>
  <c r="H58" i="9"/>
  <c r="F58" i="9"/>
  <c r="E58" i="9"/>
  <c r="D58" i="9"/>
  <c r="K57" i="9"/>
  <c r="J57" i="9"/>
  <c r="I57" i="9"/>
  <c r="H57" i="9"/>
  <c r="F57" i="9"/>
  <c r="E57" i="9"/>
  <c r="D57" i="9"/>
  <c r="K56" i="9"/>
  <c r="J56" i="9"/>
  <c r="I56" i="9"/>
  <c r="H56" i="9"/>
  <c r="F56" i="9"/>
  <c r="E56" i="9"/>
  <c r="D56" i="9"/>
  <c r="K55" i="9"/>
  <c r="J55" i="9"/>
  <c r="I55" i="9"/>
  <c r="H55" i="9"/>
  <c r="F55" i="9"/>
  <c r="E55" i="9"/>
  <c r="D55" i="9"/>
  <c r="K54" i="9"/>
  <c r="J54" i="9"/>
  <c r="I54" i="9"/>
  <c r="H54" i="9"/>
  <c r="F54" i="9"/>
  <c r="E54" i="9"/>
  <c r="D54" i="9"/>
  <c r="K53" i="9"/>
  <c r="J53" i="9"/>
  <c r="I53" i="9"/>
  <c r="H53" i="9"/>
  <c r="F53" i="9"/>
  <c r="E53" i="9"/>
  <c r="D53" i="9"/>
  <c r="K52" i="9"/>
  <c r="J52" i="9"/>
  <c r="I52" i="9"/>
  <c r="H52" i="9"/>
  <c r="F52" i="9"/>
  <c r="E52" i="9"/>
  <c r="D52" i="9"/>
  <c r="K51" i="9"/>
  <c r="J51" i="9"/>
  <c r="I51" i="9"/>
  <c r="H51" i="9"/>
  <c r="F51" i="9"/>
  <c r="E51" i="9"/>
  <c r="D51" i="9"/>
  <c r="K50" i="9"/>
  <c r="J50" i="9"/>
  <c r="I50" i="9"/>
  <c r="H50" i="9"/>
  <c r="F50" i="9"/>
  <c r="E50" i="9"/>
  <c r="D50" i="9"/>
  <c r="K49" i="9"/>
  <c r="J49" i="9"/>
  <c r="I49" i="9"/>
  <c r="H49" i="9"/>
  <c r="F49" i="9"/>
  <c r="E49" i="9"/>
  <c r="D49" i="9"/>
  <c r="K48" i="9"/>
  <c r="J48" i="9"/>
  <c r="I48" i="9"/>
  <c r="H48" i="9"/>
  <c r="F48" i="9"/>
  <c r="E48" i="9"/>
  <c r="D48" i="9"/>
  <c r="K47" i="9"/>
  <c r="J47" i="9"/>
  <c r="I47" i="9"/>
  <c r="H47" i="9"/>
  <c r="F47" i="9"/>
  <c r="E47" i="9"/>
  <c r="D47" i="9"/>
  <c r="K46" i="9"/>
  <c r="J46" i="9"/>
  <c r="I46" i="9"/>
  <c r="H46" i="9"/>
  <c r="F46" i="9"/>
  <c r="E46" i="9"/>
  <c r="D46" i="9"/>
  <c r="K45" i="9"/>
  <c r="J45" i="9"/>
  <c r="I45" i="9"/>
  <c r="H45" i="9"/>
  <c r="F45" i="9"/>
  <c r="E45" i="9"/>
  <c r="D45" i="9"/>
  <c r="K44" i="9"/>
  <c r="J44" i="9"/>
  <c r="I44" i="9"/>
  <c r="H44" i="9"/>
  <c r="F44" i="9"/>
  <c r="E44" i="9"/>
  <c r="D44" i="9"/>
  <c r="K43" i="9"/>
  <c r="J43" i="9"/>
  <c r="I43" i="9"/>
  <c r="H43" i="9"/>
  <c r="F43" i="9"/>
  <c r="E43" i="9"/>
  <c r="D43" i="9"/>
  <c r="K42" i="9"/>
  <c r="J42" i="9"/>
  <c r="I42" i="9"/>
  <c r="H42" i="9"/>
  <c r="F42" i="9"/>
  <c r="E42" i="9"/>
  <c r="D42" i="9"/>
  <c r="K41" i="9"/>
  <c r="J41" i="9"/>
  <c r="I41" i="9"/>
  <c r="H41" i="9"/>
  <c r="F41" i="9"/>
  <c r="E41" i="9"/>
  <c r="D41" i="9"/>
  <c r="K40" i="9"/>
  <c r="J40" i="9"/>
  <c r="I40" i="9"/>
  <c r="H40" i="9"/>
  <c r="F40" i="9"/>
  <c r="E40" i="9"/>
  <c r="D40" i="9"/>
  <c r="K39" i="9"/>
  <c r="J39" i="9"/>
  <c r="I39" i="9"/>
  <c r="H39" i="9"/>
  <c r="F39" i="9"/>
  <c r="E39" i="9"/>
  <c r="D39" i="9"/>
  <c r="K38" i="9"/>
  <c r="J38" i="9"/>
  <c r="I38" i="9"/>
  <c r="H38" i="9"/>
  <c r="F38" i="9"/>
  <c r="E38" i="9"/>
  <c r="D38" i="9"/>
  <c r="K37" i="9"/>
  <c r="J37" i="9"/>
  <c r="I37" i="9"/>
  <c r="H37" i="9"/>
  <c r="F37" i="9"/>
  <c r="E37" i="9"/>
  <c r="D37" i="9"/>
  <c r="K36" i="9"/>
  <c r="J36" i="9"/>
  <c r="I36" i="9"/>
  <c r="H36" i="9"/>
  <c r="F36" i="9"/>
  <c r="E36" i="9"/>
  <c r="D36" i="9"/>
  <c r="K35" i="9"/>
  <c r="J35" i="9"/>
  <c r="I35" i="9"/>
  <c r="H35" i="9"/>
  <c r="F35" i="9"/>
  <c r="E35" i="9"/>
  <c r="D35" i="9"/>
  <c r="K34" i="9"/>
  <c r="J34" i="9"/>
  <c r="I34" i="9"/>
  <c r="H34" i="9"/>
  <c r="F34" i="9"/>
  <c r="E34" i="9"/>
  <c r="D34" i="9"/>
  <c r="K33" i="9"/>
  <c r="J33" i="9"/>
  <c r="I33" i="9"/>
  <c r="H33" i="9"/>
  <c r="F33" i="9"/>
  <c r="E33" i="9"/>
  <c r="D33" i="9"/>
  <c r="K32" i="9"/>
  <c r="J32" i="9"/>
  <c r="I32" i="9"/>
  <c r="H32" i="9"/>
  <c r="F32" i="9"/>
  <c r="E32" i="9"/>
  <c r="D32" i="9"/>
  <c r="K31" i="9"/>
  <c r="J31" i="9"/>
  <c r="I31" i="9"/>
  <c r="H31" i="9"/>
  <c r="F31" i="9"/>
  <c r="E31" i="9"/>
  <c r="D31" i="9"/>
  <c r="K30" i="9"/>
  <c r="J30" i="9"/>
  <c r="I30" i="9"/>
  <c r="H30" i="9"/>
  <c r="F30" i="9"/>
  <c r="E30" i="9"/>
  <c r="D30" i="9"/>
  <c r="K29" i="9"/>
  <c r="J29" i="9"/>
  <c r="I29" i="9"/>
  <c r="H29" i="9"/>
  <c r="F29" i="9"/>
  <c r="E29" i="9"/>
  <c r="D29" i="9"/>
  <c r="K28" i="9"/>
  <c r="J28" i="9"/>
  <c r="I28" i="9"/>
  <c r="H28" i="9"/>
  <c r="F28" i="9"/>
  <c r="E28" i="9"/>
  <c r="D28" i="9"/>
  <c r="K27" i="9"/>
  <c r="J27" i="9"/>
  <c r="I27" i="9"/>
  <c r="H27" i="9"/>
  <c r="F27" i="9"/>
  <c r="E27" i="9"/>
  <c r="D27" i="9"/>
  <c r="K26" i="9"/>
  <c r="J26" i="9"/>
  <c r="I26" i="9"/>
  <c r="H26" i="9"/>
  <c r="F26" i="9"/>
  <c r="E26" i="9"/>
  <c r="D26" i="9"/>
  <c r="K25" i="9"/>
  <c r="J25" i="9"/>
  <c r="I25" i="9"/>
  <c r="H25" i="9"/>
  <c r="F25" i="9"/>
  <c r="E25" i="9"/>
  <c r="D25" i="9"/>
  <c r="K24" i="9"/>
  <c r="J24" i="9"/>
  <c r="I24" i="9"/>
  <c r="H24" i="9"/>
  <c r="F24" i="9"/>
  <c r="E24" i="9"/>
  <c r="D24" i="9"/>
  <c r="K23" i="9"/>
  <c r="J23" i="9"/>
  <c r="I23" i="9"/>
  <c r="H23" i="9"/>
  <c r="F23" i="9"/>
  <c r="E23" i="9"/>
  <c r="D23" i="9"/>
  <c r="K22" i="9"/>
  <c r="J22" i="9"/>
  <c r="I22" i="9"/>
  <c r="H22" i="9"/>
  <c r="F22" i="9"/>
  <c r="E22" i="9"/>
  <c r="D22" i="9"/>
  <c r="K21" i="9"/>
  <c r="J21" i="9"/>
  <c r="I21" i="9"/>
  <c r="H21" i="9"/>
  <c r="F21" i="9"/>
  <c r="E21" i="9"/>
  <c r="D21" i="9"/>
  <c r="K20" i="9"/>
  <c r="J20" i="9"/>
  <c r="I20" i="9"/>
  <c r="H20" i="9"/>
  <c r="F20" i="9"/>
  <c r="E20" i="9"/>
  <c r="D20" i="9"/>
  <c r="K19" i="9"/>
  <c r="J19" i="9"/>
  <c r="I19" i="9"/>
  <c r="H19" i="9"/>
  <c r="F19" i="9"/>
  <c r="E19" i="9"/>
  <c r="D19" i="9"/>
  <c r="K18" i="9"/>
  <c r="J18" i="9"/>
  <c r="I18" i="9"/>
  <c r="H18" i="9"/>
  <c r="F18" i="9"/>
  <c r="E18" i="9"/>
  <c r="D18" i="9"/>
  <c r="K17" i="9"/>
  <c r="J17" i="9"/>
  <c r="I17" i="9"/>
  <c r="H17" i="9"/>
  <c r="F17" i="9"/>
  <c r="E17" i="9"/>
  <c r="D17" i="9"/>
  <c r="K16" i="9"/>
  <c r="J16" i="9"/>
  <c r="I16" i="9"/>
  <c r="H16" i="9"/>
  <c r="F16" i="9"/>
  <c r="E16" i="9"/>
  <c r="D16" i="9"/>
  <c r="K15" i="9"/>
  <c r="J15" i="9"/>
  <c r="I15" i="9"/>
  <c r="H15" i="9"/>
  <c r="F15" i="9"/>
  <c r="E15" i="9"/>
  <c r="D15" i="9"/>
  <c r="K14" i="9"/>
  <c r="J14" i="9"/>
  <c r="I14" i="9"/>
  <c r="H14" i="9"/>
  <c r="F14" i="9"/>
  <c r="E14" i="9"/>
  <c r="D14" i="9"/>
  <c r="K13" i="9"/>
  <c r="J13" i="9"/>
  <c r="I13" i="9"/>
  <c r="H13" i="9"/>
  <c r="F13" i="9"/>
  <c r="E13" i="9"/>
  <c r="D13" i="9"/>
  <c r="K12" i="9"/>
  <c r="J12" i="9"/>
  <c r="I12" i="9"/>
  <c r="H12" i="9"/>
  <c r="F12" i="9"/>
  <c r="E12" i="9"/>
  <c r="D12" i="9"/>
  <c r="K11" i="9"/>
  <c r="J11" i="9"/>
  <c r="I11" i="9"/>
  <c r="H11" i="9"/>
  <c r="F11" i="9"/>
  <c r="E11" i="9"/>
  <c r="D11" i="9"/>
  <c r="K10" i="9"/>
  <c r="J10" i="9"/>
  <c r="I10" i="9"/>
  <c r="H10" i="9"/>
  <c r="F10" i="9"/>
  <c r="E10" i="9"/>
  <c r="D10" i="9"/>
  <c r="K9" i="9"/>
  <c r="J9" i="9"/>
  <c r="I9" i="9"/>
  <c r="H9" i="9"/>
  <c r="F9" i="9"/>
  <c r="E9" i="9"/>
  <c r="D9" i="9"/>
  <c r="K8" i="9"/>
  <c r="J8" i="9"/>
  <c r="I8" i="9"/>
  <c r="H8" i="9"/>
  <c r="F8" i="9"/>
  <c r="E8" i="9"/>
  <c r="D8" i="9"/>
  <c r="K7" i="9"/>
  <c r="J7" i="9"/>
  <c r="I7" i="9"/>
  <c r="H7" i="9"/>
  <c r="F7" i="9"/>
  <c r="E7" i="9"/>
  <c r="D7" i="9"/>
  <c r="K6" i="9"/>
  <c r="J6" i="9"/>
  <c r="I6" i="9"/>
  <c r="H6" i="9"/>
  <c r="F6" i="9"/>
  <c r="E6" i="9"/>
  <c r="D6" i="9"/>
  <c r="K5" i="9"/>
  <c r="J5" i="9"/>
  <c r="I5" i="9"/>
  <c r="H5" i="9"/>
  <c r="F5" i="9"/>
  <c r="E5" i="9"/>
  <c r="D5" i="9"/>
  <c r="K4" i="9"/>
  <c r="J4" i="9"/>
  <c r="I4" i="9"/>
  <c r="H4" i="9"/>
  <c r="F4" i="9"/>
  <c r="E4" i="9"/>
  <c r="D4" i="9"/>
  <c r="K54" i="8"/>
  <c r="J54" i="8"/>
  <c r="I54" i="8"/>
  <c r="H54" i="8"/>
  <c r="F54" i="8"/>
  <c r="E54" i="8"/>
  <c r="D54" i="8"/>
  <c r="C54" i="8"/>
  <c r="AI52" i="8"/>
  <c r="AH52" i="8"/>
  <c r="AG52" i="8"/>
  <c r="AD52" i="8"/>
  <c r="AC52" i="8"/>
  <c r="AB52" i="8"/>
  <c r="Y52" i="8"/>
  <c r="X52" i="8"/>
  <c r="W52" i="8"/>
  <c r="T52" i="8"/>
  <c r="S52" i="8"/>
  <c r="R52" i="8"/>
  <c r="O52" i="8"/>
  <c r="N52" i="8"/>
  <c r="M52" i="8"/>
  <c r="AI51" i="8"/>
  <c r="AH51" i="8"/>
  <c r="AG51" i="8"/>
  <c r="AD51" i="8"/>
  <c r="AC51" i="8"/>
  <c r="AB51" i="8"/>
  <c r="Y51" i="8"/>
  <c r="X51" i="8"/>
  <c r="W51" i="8"/>
  <c r="T51" i="8"/>
  <c r="S51" i="8"/>
  <c r="R51" i="8"/>
  <c r="O51" i="8"/>
  <c r="N51" i="8"/>
  <c r="M51" i="8"/>
  <c r="AI50" i="8"/>
  <c r="AH50" i="8"/>
  <c r="AG50" i="8"/>
  <c r="AD50" i="8"/>
  <c r="AC50" i="8"/>
  <c r="AB50" i="8"/>
  <c r="Y50" i="8"/>
  <c r="X50" i="8"/>
  <c r="W50" i="8"/>
  <c r="T50" i="8"/>
  <c r="S50" i="8"/>
  <c r="R50" i="8"/>
  <c r="O50" i="8"/>
  <c r="N50" i="8"/>
  <c r="M50" i="8"/>
  <c r="AI49" i="8"/>
  <c r="AH49" i="8"/>
  <c r="AG49" i="8"/>
  <c r="AD49" i="8"/>
  <c r="AC49" i="8"/>
  <c r="AB49" i="8"/>
  <c r="Y49" i="8"/>
  <c r="X49" i="8"/>
  <c r="W49" i="8"/>
  <c r="T49" i="8"/>
  <c r="S49" i="8"/>
  <c r="R49" i="8"/>
  <c r="O49" i="8"/>
  <c r="N49" i="8"/>
  <c r="M49" i="8"/>
  <c r="AI48" i="8"/>
  <c r="AH48" i="8"/>
  <c r="AG48" i="8"/>
  <c r="AD48" i="8"/>
  <c r="AC48" i="8"/>
  <c r="AB48" i="8"/>
  <c r="Y48" i="8"/>
  <c r="X48" i="8"/>
  <c r="W48" i="8"/>
  <c r="T48" i="8"/>
  <c r="S48" i="8"/>
  <c r="R48" i="8"/>
  <c r="O48" i="8"/>
  <c r="N48" i="8"/>
  <c r="M48" i="8"/>
  <c r="AI47" i="8"/>
  <c r="AH47" i="8"/>
  <c r="AG47" i="8"/>
  <c r="AD47" i="8"/>
  <c r="AC47" i="8"/>
  <c r="AB47" i="8"/>
  <c r="Y47" i="8"/>
  <c r="X47" i="8"/>
  <c r="W47" i="8"/>
  <c r="T47" i="8"/>
  <c r="S47" i="8"/>
  <c r="R47" i="8"/>
  <c r="O47" i="8"/>
  <c r="N47" i="8"/>
  <c r="M47" i="8"/>
  <c r="AI46" i="8"/>
  <c r="AH46" i="8"/>
  <c r="AG46" i="8"/>
  <c r="AD46" i="8"/>
  <c r="AC46" i="8"/>
  <c r="AB46" i="8"/>
  <c r="Y46" i="8"/>
  <c r="X46" i="8"/>
  <c r="W46" i="8"/>
  <c r="T46" i="8"/>
  <c r="S46" i="8"/>
  <c r="R46" i="8"/>
  <c r="O46" i="8"/>
  <c r="N46" i="8"/>
  <c r="M46" i="8"/>
  <c r="AI45" i="8"/>
  <c r="AH45" i="8"/>
  <c r="AG45" i="8"/>
  <c r="AD45" i="8"/>
  <c r="AC45" i="8"/>
  <c r="AB45" i="8"/>
  <c r="Y45" i="8"/>
  <c r="X45" i="8"/>
  <c r="W45" i="8"/>
  <c r="T45" i="8"/>
  <c r="S45" i="8"/>
  <c r="R45" i="8"/>
  <c r="O45" i="8"/>
  <c r="N45" i="8"/>
  <c r="M45" i="8"/>
  <c r="AI44" i="8"/>
  <c r="AH44" i="8"/>
  <c r="AG44" i="8"/>
  <c r="AD44" i="8"/>
  <c r="AC44" i="8"/>
  <c r="AB44" i="8"/>
  <c r="Y44" i="8"/>
  <c r="X44" i="8"/>
  <c r="W44" i="8"/>
  <c r="T44" i="8"/>
  <c r="S44" i="8"/>
  <c r="R44" i="8"/>
  <c r="O44" i="8"/>
  <c r="N44" i="8"/>
  <c r="M44" i="8"/>
  <c r="AI43" i="8"/>
  <c r="AH43" i="8"/>
  <c r="AG43" i="8"/>
  <c r="AD43" i="8"/>
  <c r="AC43" i="8"/>
  <c r="AB43" i="8"/>
  <c r="Y43" i="8"/>
  <c r="X43" i="8"/>
  <c r="W43" i="8"/>
  <c r="T43" i="8"/>
  <c r="S43" i="8"/>
  <c r="R43" i="8"/>
  <c r="O43" i="8"/>
  <c r="N43" i="8"/>
  <c r="M43" i="8"/>
  <c r="AI42" i="8"/>
  <c r="AH42" i="8"/>
  <c r="AG42" i="8"/>
  <c r="AD42" i="8"/>
  <c r="AC42" i="8"/>
  <c r="AB42" i="8"/>
  <c r="Y42" i="8"/>
  <c r="X42" i="8"/>
  <c r="W42" i="8"/>
  <c r="T42" i="8"/>
  <c r="S42" i="8"/>
  <c r="R42" i="8"/>
  <c r="O42" i="8"/>
  <c r="N42" i="8"/>
  <c r="M42" i="8"/>
  <c r="AI41" i="8"/>
  <c r="AH41" i="8"/>
  <c r="AG41" i="8"/>
  <c r="AD41" i="8"/>
  <c r="AC41" i="8"/>
  <c r="AB41" i="8"/>
  <c r="Y41" i="8"/>
  <c r="X41" i="8"/>
  <c r="W41" i="8"/>
  <c r="T41" i="8"/>
  <c r="S41" i="8"/>
  <c r="R41" i="8"/>
  <c r="O41" i="8"/>
  <c r="N41" i="8"/>
  <c r="M41" i="8"/>
  <c r="AI40" i="8"/>
  <c r="AH40" i="8"/>
  <c r="AG40" i="8"/>
  <c r="AD40" i="8"/>
  <c r="AC40" i="8"/>
  <c r="AB40" i="8"/>
  <c r="Y40" i="8"/>
  <c r="X40" i="8"/>
  <c r="W40" i="8"/>
  <c r="T40" i="8"/>
  <c r="S40" i="8"/>
  <c r="R40" i="8"/>
  <c r="O40" i="8"/>
  <c r="N40" i="8"/>
  <c r="M40" i="8"/>
  <c r="AI39" i="8"/>
  <c r="AH39" i="8"/>
  <c r="AG39" i="8"/>
  <c r="AD39" i="8"/>
  <c r="AC39" i="8"/>
  <c r="AB39" i="8"/>
  <c r="Y39" i="8"/>
  <c r="X39" i="8"/>
  <c r="W39" i="8"/>
  <c r="T39" i="8"/>
  <c r="S39" i="8"/>
  <c r="R39" i="8"/>
  <c r="O39" i="8"/>
  <c r="N39" i="8"/>
  <c r="M39" i="8"/>
  <c r="AI38" i="8"/>
  <c r="AH38" i="8"/>
  <c r="AG38" i="8"/>
  <c r="AD38" i="8"/>
  <c r="AC38" i="8"/>
  <c r="AB38" i="8"/>
  <c r="Y38" i="8"/>
  <c r="X38" i="8"/>
  <c r="W38" i="8"/>
  <c r="T38" i="8"/>
  <c r="S38" i="8"/>
  <c r="R38" i="8"/>
  <c r="O38" i="8"/>
  <c r="N38" i="8"/>
  <c r="M38" i="8"/>
  <c r="AI37" i="8"/>
  <c r="AH37" i="8"/>
  <c r="AG37" i="8"/>
  <c r="AD37" i="8"/>
  <c r="AC37" i="8"/>
  <c r="AB37" i="8"/>
  <c r="Y37" i="8"/>
  <c r="X37" i="8"/>
  <c r="W37" i="8"/>
  <c r="T37" i="8"/>
  <c r="S37" i="8"/>
  <c r="R37" i="8"/>
  <c r="O37" i="8"/>
  <c r="N37" i="8"/>
  <c r="M37" i="8"/>
  <c r="AI36" i="8"/>
  <c r="AH36" i="8"/>
  <c r="AG36" i="8"/>
  <c r="AD36" i="8"/>
  <c r="AC36" i="8"/>
  <c r="AB36" i="8"/>
  <c r="Y36" i="8"/>
  <c r="X36" i="8"/>
  <c r="W36" i="8"/>
  <c r="T36" i="8"/>
  <c r="S36" i="8"/>
  <c r="R36" i="8"/>
  <c r="O36" i="8"/>
  <c r="N36" i="8"/>
  <c r="M36" i="8"/>
  <c r="AI35" i="8"/>
  <c r="AH35" i="8"/>
  <c r="AG35" i="8"/>
  <c r="AD35" i="8"/>
  <c r="AC35" i="8"/>
  <c r="AB35" i="8"/>
  <c r="Y35" i="8"/>
  <c r="X35" i="8"/>
  <c r="W35" i="8"/>
  <c r="T35" i="8"/>
  <c r="S35" i="8"/>
  <c r="R35" i="8"/>
  <c r="O35" i="8"/>
  <c r="N35" i="8"/>
  <c r="M35" i="8"/>
  <c r="AI34" i="8"/>
  <c r="AH34" i="8"/>
  <c r="AG34" i="8"/>
  <c r="AD34" i="8"/>
  <c r="AC34" i="8"/>
  <c r="AB34" i="8"/>
  <c r="Y34" i="8"/>
  <c r="X34" i="8"/>
  <c r="W34" i="8"/>
  <c r="T34" i="8"/>
  <c r="S34" i="8"/>
  <c r="R34" i="8"/>
  <c r="O34" i="8"/>
  <c r="N34" i="8"/>
  <c r="M34" i="8"/>
  <c r="AI33" i="8"/>
  <c r="AH33" i="8"/>
  <c r="AG33" i="8"/>
  <c r="AD33" i="8"/>
  <c r="AC33" i="8"/>
  <c r="AB33" i="8"/>
  <c r="Y33" i="8"/>
  <c r="X33" i="8"/>
  <c r="W33" i="8"/>
  <c r="T33" i="8"/>
  <c r="S33" i="8"/>
  <c r="R33" i="8"/>
  <c r="O33" i="8"/>
  <c r="N33" i="8"/>
  <c r="M33" i="8"/>
  <c r="AI32" i="8"/>
  <c r="AH32" i="8"/>
  <c r="AG32" i="8"/>
  <c r="AD32" i="8"/>
  <c r="AC32" i="8"/>
  <c r="AB32" i="8"/>
  <c r="Y32" i="8"/>
  <c r="X32" i="8"/>
  <c r="W32" i="8"/>
  <c r="T32" i="8"/>
  <c r="S32" i="8"/>
  <c r="R32" i="8"/>
  <c r="O32" i="8"/>
  <c r="N32" i="8"/>
  <c r="M32" i="8"/>
  <c r="AI31" i="8"/>
  <c r="AH31" i="8"/>
  <c r="AG31" i="8"/>
  <c r="AD31" i="8"/>
  <c r="AC31" i="8"/>
  <c r="AB31" i="8"/>
  <c r="Y31" i="8"/>
  <c r="X31" i="8"/>
  <c r="W31" i="8"/>
  <c r="T31" i="8"/>
  <c r="S31" i="8"/>
  <c r="R31" i="8"/>
  <c r="O31" i="8"/>
  <c r="N31" i="8"/>
  <c r="M31" i="8"/>
  <c r="AI30" i="8"/>
  <c r="AH30" i="8"/>
  <c r="AG30" i="8"/>
  <c r="AD30" i="8"/>
  <c r="AC30" i="8"/>
  <c r="AB30" i="8"/>
  <c r="Y30" i="8"/>
  <c r="X30" i="8"/>
  <c r="W30" i="8"/>
  <c r="T30" i="8"/>
  <c r="S30" i="8"/>
  <c r="R30" i="8"/>
  <c r="O30" i="8"/>
  <c r="N30" i="8"/>
  <c r="M30" i="8"/>
  <c r="AI29" i="8"/>
  <c r="AH29" i="8"/>
  <c r="AG29" i="8"/>
  <c r="AD29" i="8"/>
  <c r="AC29" i="8"/>
  <c r="AB29" i="8"/>
  <c r="Y29" i="8"/>
  <c r="X29" i="8"/>
  <c r="W29" i="8"/>
  <c r="T29" i="8"/>
  <c r="S29" i="8"/>
  <c r="R29" i="8"/>
  <c r="O29" i="8"/>
  <c r="N29" i="8"/>
  <c r="M29" i="8"/>
  <c r="AI28" i="8"/>
  <c r="AH28" i="8"/>
  <c r="AG28" i="8"/>
  <c r="AD28" i="8"/>
  <c r="AC28" i="8"/>
  <c r="AB28" i="8"/>
  <c r="Y28" i="8"/>
  <c r="X28" i="8"/>
  <c r="W28" i="8"/>
  <c r="T28" i="8"/>
  <c r="S28" i="8"/>
  <c r="R28" i="8"/>
  <c r="O28" i="8"/>
  <c r="N28" i="8"/>
  <c r="M28" i="8"/>
  <c r="AI27" i="8"/>
  <c r="AH27" i="8"/>
  <c r="AG27" i="8"/>
  <c r="AD27" i="8"/>
  <c r="AC27" i="8"/>
  <c r="AB27" i="8"/>
  <c r="Y27" i="8"/>
  <c r="X27" i="8"/>
  <c r="W27" i="8"/>
  <c r="T27" i="8"/>
  <c r="S27" i="8"/>
  <c r="R27" i="8"/>
  <c r="O27" i="8"/>
  <c r="N27" i="8"/>
  <c r="M27" i="8"/>
  <c r="AI26" i="8"/>
  <c r="AH26" i="8"/>
  <c r="AG26" i="8"/>
  <c r="AD26" i="8"/>
  <c r="AC26" i="8"/>
  <c r="AB26" i="8"/>
  <c r="Y26" i="8"/>
  <c r="X26" i="8"/>
  <c r="W26" i="8"/>
  <c r="T26" i="8"/>
  <c r="S26" i="8"/>
  <c r="R26" i="8"/>
  <c r="O26" i="8"/>
  <c r="N26" i="8"/>
  <c r="M26" i="8"/>
  <c r="AI25" i="8"/>
  <c r="AH25" i="8"/>
  <c r="AG25" i="8"/>
  <c r="AD25" i="8"/>
  <c r="AC25" i="8"/>
  <c r="AB25" i="8"/>
  <c r="Y25" i="8"/>
  <c r="X25" i="8"/>
  <c r="W25" i="8"/>
  <c r="T25" i="8"/>
  <c r="S25" i="8"/>
  <c r="R25" i="8"/>
  <c r="O25" i="8"/>
  <c r="N25" i="8"/>
  <c r="M25" i="8"/>
  <c r="AI24" i="8"/>
  <c r="AH24" i="8"/>
  <c r="AG24" i="8"/>
  <c r="AD24" i="8"/>
  <c r="AC24" i="8"/>
  <c r="AB24" i="8"/>
  <c r="Y24" i="8"/>
  <c r="X24" i="8"/>
  <c r="W24" i="8"/>
  <c r="T24" i="8"/>
  <c r="S24" i="8"/>
  <c r="R24" i="8"/>
  <c r="O24" i="8"/>
  <c r="N24" i="8"/>
  <c r="M24" i="8"/>
  <c r="AI23" i="8"/>
  <c r="AH23" i="8"/>
  <c r="AG23" i="8"/>
  <c r="AD23" i="8"/>
  <c r="AC23" i="8"/>
  <c r="AB23" i="8"/>
  <c r="Y23" i="8"/>
  <c r="X23" i="8"/>
  <c r="W23" i="8"/>
  <c r="T23" i="8"/>
  <c r="S23" i="8"/>
  <c r="R23" i="8"/>
  <c r="O23" i="8"/>
  <c r="N23" i="8"/>
  <c r="M23" i="8"/>
  <c r="AI22" i="8"/>
  <c r="AH22" i="8"/>
  <c r="AG22" i="8"/>
  <c r="AD22" i="8"/>
  <c r="AC22" i="8"/>
  <c r="AB22" i="8"/>
  <c r="Y22" i="8"/>
  <c r="X22" i="8"/>
  <c r="W22" i="8"/>
  <c r="T22" i="8"/>
  <c r="S22" i="8"/>
  <c r="R22" i="8"/>
  <c r="O22" i="8"/>
  <c r="N22" i="8"/>
  <c r="M22" i="8"/>
  <c r="AI21" i="8"/>
  <c r="AH21" i="8"/>
  <c r="AG21" i="8"/>
  <c r="AD21" i="8"/>
  <c r="AC21" i="8"/>
  <c r="AB21" i="8"/>
  <c r="Y21" i="8"/>
  <c r="X21" i="8"/>
  <c r="W21" i="8"/>
  <c r="T21" i="8"/>
  <c r="S21" i="8"/>
  <c r="R21" i="8"/>
  <c r="O21" i="8"/>
  <c r="N21" i="8"/>
  <c r="M21" i="8"/>
  <c r="AI20" i="8"/>
  <c r="AH20" i="8"/>
  <c r="AG20" i="8"/>
  <c r="AD20" i="8"/>
  <c r="AC20" i="8"/>
  <c r="AB20" i="8"/>
  <c r="Y20" i="8"/>
  <c r="X20" i="8"/>
  <c r="W20" i="8"/>
  <c r="T20" i="8"/>
  <c r="S20" i="8"/>
  <c r="R20" i="8"/>
  <c r="O20" i="8"/>
  <c r="N20" i="8"/>
  <c r="M20" i="8"/>
  <c r="AI19" i="8"/>
  <c r="AH19" i="8"/>
  <c r="AG19" i="8"/>
  <c r="AD19" i="8"/>
  <c r="AC19" i="8"/>
  <c r="AB19" i="8"/>
  <c r="Y19" i="8"/>
  <c r="X19" i="8"/>
  <c r="W19" i="8"/>
  <c r="T19" i="8"/>
  <c r="S19" i="8"/>
  <c r="R19" i="8"/>
  <c r="O19" i="8"/>
  <c r="N19" i="8"/>
  <c r="M19" i="8"/>
  <c r="AI18" i="8"/>
  <c r="AH18" i="8"/>
  <c r="AG18" i="8"/>
  <c r="AD18" i="8"/>
  <c r="AC18" i="8"/>
  <c r="AB18" i="8"/>
  <c r="Y18" i="8"/>
  <c r="X18" i="8"/>
  <c r="W18" i="8"/>
  <c r="T18" i="8"/>
  <c r="S18" i="8"/>
  <c r="R18" i="8"/>
  <c r="O18" i="8"/>
  <c r="N18" i="8"/>
  <c r="M18" i="8"/>
  <c r="AI17" i="8"/>
  <c r="AH17" i="8"/>
  <c r="AG17" i="8"/>
  <c r="AD17" i="8"/>
  <c r="AC17" i="8"/>
  <c r="AB17" i="8"/>
  <c r="Y17" i="8"/>
  <c r="X17" i="8"/>
  <c r="W17" i="8"/>
  <c r="T17" i="8"/>
  <c r="S17" i="8"/>
  <c r="R17" i="8"/>
  <c r="O17" i="8"/>
  <c r="N17" i="8"/>
  <c r="M17" i="8"/>
  <c r="AI16" i="8"/>
  <c r="AH16" i="8"/>
  <c r="AG16" i="8"/>
  <c r="AD16" i="8"/>
  <c r="AC16" i="8"/>
  <c r="AB16" i="8"/>
  <c r="Y16" i="8"/>
  <c r="X16" i="8"/>
  <c r="W16" i="8"/>
  <c r="T16" i="8"/>
  <c r="S16" i="8"/>
  <c r="R16" i="8"/>
  <c r="O16" i="8"/>
  <c r="N16" i="8"/>
  <c r="M16" i="8"/>
  <c r="AI15" i="8"/>
  <c r="AH15" i="8"/>
  <c r="AG15" i="8"/>
  <c r="AD15" i="8"/>
  <c r="AC15" i="8"/>
  <c r="AB15" i="8"/>
  <c r="Y15" i="8"/>
  <c r="X15" i="8"/>
  <c r="W15" i="8"/>
  <c r="T15" i="8"/>
  <c r="S15" i="8"/>
  <c r="R15" i="8"/>
  <c r="O15" i="8"/>
  <c r="N15" i="8"/>
  <c r="M15" i="8"/>
  <c r="AI14" i="8"/>
  <c r="AH14" i="8"/>
  <c r="AG14" i="8"/>
  <c r="AD14" i="8"/>
  <c r="AC14" i="8"/>
  <c r="AB14" i="8"/>
  <c r="Y14" i="8"/>
  <c r="X14" i="8"/>
  <c r="W14" i="8"/>
  <c r="T14" i="8"/>
  <c r="S14" i="8"/>
  <c r="R14" i="8"/>
  <c r="O14" i="8"/>
  <c r="N14" i="8"/>
  <c r="M14" i="8"/>
  <c r="AI13" i="8"/>
  <c r="AH13" i="8"/>
  <c r="AG13" i="8"/>
  <c r="AD13" i="8"/>
  <c r="AC13" i="8"/>
  <c r="AB13" i="8"/>
  <c r="Y13" i="8"/>
  <c r="X13" i="8"/>
  <c r="W13" i="8"/>
  <c r="T13" i="8"/>
  <c r="S13" i="8"/>
  <c r="R13" i="8"/>
  <c r="O13" i="8"/>
  <c r="N13" i="8"/>
  <c r="M13" i="8"/>
  <c r="AI12" i="8"/>
  <c r="AH12" i="8"/>
  <c r="AG12" i="8"/>
  <c r="AD12" i="8"/>
  <c r="AC12" i="8"/>
  <c r="AB12" i="8"/>
  <c r="Y12" i="8"/>
  <c r="X12" i="8"/>
  <c r="W12" i="8"/>
  <c r="T12" i="8"/>
  <c r="S12" i="8"/>
  <c r="R12" i="8"/>
  <c r="O12" i="8"/>
  <c r="N12" i="8"/>
  <c r="M12" i="8"/>
  <c r="AI11" i="8"/>
  <c r="AH11" i="8"/>
  <c r="AG11" i="8"/>
  <c r="AD11" i="8"/>
  <c r="AC11" i="8"/>
  <c r="AB11" i="8"/>
  <c r="Y11" i="8"/>
  <c r="X11" i="8"/>
  <c r="W11" i="8"/>
  <c r="T11" i="8"/>
  <c r="S11" i="8"/>
  <c r="R11" i="8"/>
  <c r="O11" i="8"/>
  <c r="N11" i="8"/>
  <c r="M11" i="8"/>
  <c r="AI10" i="8"/>
  <c r="AH10" i="8"/>
  <c r="AG10" i="8"/>
  <c r="AD10" i="8"/>
  <c r="AC10" i="8"/>
  <c r="AB10" i="8"/>
  <c r="Y10" i="8"/>
  <c r="X10" i="8"/>
  <c r="W10" i="8"/>
  <c r="T10" i="8"/>
  <c r="S10" i="8"/>
  <c r="R10" i="8"/>
  <c r="O10" i="8"/>
  <c r="N10" i="8"/>
  <c r="M10" i="8"/>
  <c r="AI9" i="8"/>
  <c r="AH9" i="8"/>
  <c r="AG9" i="8"/>
  <c r="AD9" i="8"/>
  <c r="AC9" i="8"/>
  <c r="AB9" i="8"/>
  <c r="Y9" i="8"/>
  <c r="X9" i="8"/>
  <c r="W9" i="8"/>
  <c r="T9" i="8"/>
  <c r="S9" i="8"/>
  <c r="R9" i="8"/>
  <c r="O9" i="8"/>
  <c r="N9" i="8"/>
  <c r="M9" i="8"/>
  <c r="AI8" i="8"/>
  <c r="AH8" i="8"/>
  <c r="AG8" i="8"/>
  <c r="AD8" i="8"/>
  <c r="AC8" i="8"/>
  <c r="AB8" i="8"/>
  <c r="Y8" i="8"/>
  <c r="X8" i="8"/>
  <c r="W8" i="8"/>
  <c r="T8" i="8"/>
  <c r="S8" i="8"/>
  <c r="R8" i="8"/>
  <c r="O8" i="8"/>
  <c r="N8" i="8"/>
  <c r="M8" i="8"/>
  <c r="AI7" i="8"/>
  <c r="AH7" i="8"/>
  <c r="AG7" i="8"/>
  <c r="AD7" i="8"/>
  <c r="AC7" i="8"/>
  <c r="AB7" i="8"/>
  <c r="Y7" i="8"/>
  <c r="X7" i="8"/>
  <c r="W7" i="8"/>
  <c r="T7" i="8"/>
  <c r="S7" i="8"/>
  <c r="R7" i="8"/>
  <c r="O7" i="8"/>
  <c r="N7" i="8"/>
  <c r="M7" i="8"/>
  <c r="AI6" i="8"/>
  <c r="AH6" i="8"/>
  <c r="AG6" i="8"/>
  <c r="AD6" i="8"/>
  <c r="AC6" i="8"/>
  <c r="AB6" i="8"/>
  <c r="Y6" i="8"/>
  <c r="X6" i="8"/>
  <c r="W6" i="8"/>
  <c r="T6" i="8"/>
  <c r="S6" i="8"/>
  <c r="R6" i="8"/>
  <c r="O6" i="8"/>
  <c r="N6" i="8"/>
  <c r="M6" i="8"/>
  <c r="G55" i="7"/>
  <c r="C55" i="7"/>
  <c r="B55" i="7"/>
  <c r="C54" i="7"/>
  <c r="K53" i="7"/>
  <c r="J53" i="7"/>
  <c r="I53" i="7"/>
  <c r="H53" i="7"/>
  <c r="F53" i="7"/>
  <c r="E53" i="7"/>
  <c r="D53" i="7"/>
  <c r="K52" i="7"/>
  <c r="J52" i="7"/>
  <c r="I52" i="7"/>
  <c r="H52" i="7"/>
  <c r="F52" i="7"/>
  <c r="E52" i="7"/>
  <c r="D52" i="7"/>
  <c r="K51" i="7"/>
  <c r="J51" i="7"/>
  <c r="I51" i="7"/>
  <c r="H51" i="7"/>
  <c r="F51" i="7"/>
  <c r="E51" i="7"/>
  <c r="D51" i="7"/>
  <c r="K50" i="7"/>
  <c r="J50" i="7"/>
  <c r="I50" i="7"/>
  <c r="H50" i="7"/>
  <c r="F50" i="7"/>
  <c r="E50" i="7"/>
  <c r="D50" i="7"/>
  <c r="K49" i="7"/>
  <c r="J49" i="7"/>
  <c r="I49" i="7"/>
  <c r="H49" i="7"/>
  <c r="F49" i="7"/>
  <c r="E49" i="7"/>
  <c r="D49" i="7"/>
  <c r="K48" i="7"/>
  <c r="J48" i="7"/>
  <c r="I48" i="7"/>
  <c r="H48" i="7"/>
  <c r="F48" i="7"/>
  <c r="E48" i="7"/>
  <c r="D48" i="7"/>
  <c r="K47" i="7"/>
  <c r="J47" i="7"/>
  <c r="I47" i="7"/>
  <c r="H47" i="7"/>
  <c r="F47" i="7"/>
  <c r="E47" i="7"/>
  <c r="D47" i="7"/>
  <c r="K46" i="7"/>
  <c r="J46" i="7"/>
  <c r="I46" i="7"/>
  <c r="H46" i="7"/>
  <c r="F46" i="7"/>
  <c r="E46" i="7"/>
  <c r="D46" i="7"/>
  <c r="K45" i="7"/>
  <c r="J45" i="7"/>
  <c r="I45" i="7"/>
  <c r="H45" i="7"/>
  <c r="F45" i="7"/>
  <c r="E45" i="7"/>
  <c r="D45" i="7"/>
  <c r="K44" i="7"/>
  <c r="J44" i="7"/>
  <c r="I44" i="7"/>
  <c r="H44" i="7"/>
  <c r="F44" i="7"/>
  <c r="E44" i="7"/>
  <c r="D44" i="7"/>
  <c r="K43" i="7"/>
  <c r="J43" i="7"/>
  <c r="I43" i="7"/>
  <c r="H43" i="7"/>
  <c r="F43" i="7"/>
  <c r="E43" i="7"/>
  <c r="D43" i="7"/>
  <c r="K42" i="7"/>
  <c r="J42" i="7"/>
  <c r="I42" i="7"/>
  <c r="H42" i="7"/>
  <c r="F42" i="7"/>
  <c r="E42" i="7"/>
  <c r="D42" i="7"/>
  <c r="K41" i="7"/>
  <c r="J41" i="7"/>
  <c r="I41" i="7"/>
  <c r="H41" i="7"/>
  <c r="F41" i="7"/>
  <c r="E41" i="7"/>
  <c r="D41" i="7"/>
  <c r="K40" i="7"/>
  <c r="J40" i="7"/>
  <c r="I40" i="7"/>
  <c r="H40" i="7"/>
  <c r="F40" i="7"/>
  <c r="E40" i="7"/>
  <c r="D40" i="7"/>
  <c r="K39" i="7"/>
  <c r="J39" i="7"/>
  <c r="I39" i="7"/>
  <c r="H39" i="7"/>
  <c r="F39" i="7"/>
  <c r="E39" i="7"/>
  <c r="D39" i="7"/>
  <c r="K38" i="7"/>
  <c r="J38" i="7"/>
  <c r="I38" i="7"/>
  <c r="H38" i="7"/>
  <c r="F38" i="7"/>
  <c r="E38" i="7"/>
  <c r="D38" i="7"/>
  <c r="C37" i="7"/>
  <c r="K36" i="7"/>
  <c r="J36" i="7"/>
  <c r="I36" i="7"/>
  <c r="H36" i="7"/>
  <c r="F36" i="7"/>
  <c r="E36" i="7"/>
  <c r="D36" i="7"/>
  <c r="K35" i="7"/>
  <c r="J35" i="7"/>
  <c r="I35" i="7"/>
  <c r="H35" i="7"/>
  <c r="F35" i="7"/>
  <c r="E35" i="7"/>
  <c r="D35" i="7"/>
  <c r="K34" i="7"/>
  <c r="J34" i="7"/>
  <c r="I34" i="7"/>
  <c r="H34" i="7"/>
  <c r="F34" i="7"/>
  <c r="E34" i="7"/>
  <c r="D34" i="7"/>
  <c r="K33" i="7"/>
  <c r="J33" i="7"/>
  <c r="I33" i="7"/>
  <c r="H33" i="7"/>
  <c r="F33" i="7"/>
  <c r="E33" i="7"/>
  <c r="D33" i="7"/>
  <c r="K32" i="7"/>
  <c r="J32" i="7"/>
  <c r="I32" i="7"/>
  <c r="H32" i="7"/>
  <c r="F32" i="7"/>
  <c r="E32" i="7"/>
  <c r="D32" i="7"/>
  <c r="K31" i="7"/>
  <c r="J31" i="7"/>
  <c r="I31" i="7"/>
  <c r="H31" i="7"/>
  <c r="F31" i="7"/>
  <c r="E31" i="7"/>
  <c r="D31" i="7"/>
  <c r="K30" i="7"/>
  <c r="J30" i="7"/>
  <c r="I30" i="7"/>
  <c r="H30" i="7"/>
  <c r="F30" i="7"/>
  <c r="E30" i="7"/>
  <c r="D30" i="7"/>
  <c r="K29" i="7"/>
  <c r="J29" i="7"/>
  <c r="I29" i="7"/>
  <c r="H29" i="7"/>
  <c r="F29" i="7"/>
  <c r="E29" i="7"/>
  <c r="D29" i="7"/>
  <c r="K28" i="7"/>
  <c r="J28" i="7"/>
  <c r="I28" i="7"/>
  <c r="H28" i="7"/>
  <c r="F28" i="7"/>
  <c r="E28" i="7"/>
  <c r="D28" i="7"/>
  <c r="K27" i="7"/>
  <c r="J27" i="7"/>
  <c r="I27" i="7"/>
  <c r="H27" i="7"/>
  <c r="F27" i="7"/>
  <c r="E27" i="7"/>
  <c r="D27" i="7"/>
  <c r="C26" i="7"/>
  <c r="K25" i="7"/>
  <c r="J25" i="7"/>
  <c r="I25" i="7"/>
  <c r="H25" i="7"/>
  <c r="F25" i="7"/>
  <c r="E25" i="7"/>
  <c r="D25" i="7"/>
  <c r="K24" i="7"/>
  <c r="J24" i="7"/>
  <c r="I24" i="7"/>
  <c r="H24" i="7"/>
  <c r="F24" i="7"/>
  <c r="E24" i="7"/>
  <c r="D24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K21" i="7"/>
  <c r="J21" i="7"/>
  <c r="I21" i="7"/>
  <c r="H21" i="7"/>
  <c r="F21" i="7"/>
  <c r="E21" i="7"/>
  <c r="D21" i="7"/>
  <c r="K20" i="7"/>
  <c r="J20" i="7"/>
  <c r="I20" i="7"/>
  <c r="H20" i="7"/>
  <c r="F20" i="7"/>
  <c r="E20" i="7"/>
  <c r="D20" i="7"/>
  <c r="K19" i="7"/>
  <c r="J19" i="7"/>
  <c r="I19" i="7"/>
  <c r="H19" i="7"/>
  <c r="F19" i="7"/>
  <c r="E19" i="7"/>
  <c r="D19" i="7"/>
  <c r="K18" i="7"/>
  <c r="J18" i="7"/>
  <c r="I18" i="7"/>
  <c r="H18" i="7"/>
  <c r="F18" i="7"/>
  <c r="E18" i="7"/>
  <c r="D18" i="7"/>
  <c r="K17" i="7"/>
  <c r="J17" i="7"/>
  <c r="I17" i="7"/>
  <c r="H17" i="7"/>
  <c r="F17" i="7"/>
  <c r="E17" i="7"/>
  <c r="D17" i="7"/>
  <c r="K16" i="7"/>
  <c r="J16" i="7"/>
  <c r="I16" i="7"/>
  <c r="H16" i="7"/>
  <c r="F16" i="7"/>
  <c r="E16" i="7"/>
  <c r="D16" i="7"/>
  <c r="K15" i="7"/>
  <c r="J15" i="7"/>
  <c r="I15" i="7"/>
  <c r="H15" i="7"/>
  <c r="F15" i="7"/>
  <c r="E15" i="7"/>
  <c r="D15" i="7"/>
  <c r="K14" i="7"/>
  <c r="J14" i="7"/>
  <c r="I14" i="7"/>
  <c r="H14" i="7"/>
  <c r="F14" i="7"/>
  <c r="E14" i="7"/>
  <c r="D14" i="7"/>
  <c r="C13" i="7"/>
  <c r="K12" i="7"/>
  <c r="J12" i="7"/>
  <c r="I12" i="7"/>
  <c r="H12" i="7"/>
  <c r="F12" i="7"/>
  <c r="E12" i="7"/>
  <c r="D12" i="7"/>
  <c r="K11" i="7"/>
  <c r="J11" i="7"/>
  <c r="I11" i="7"/>
  <c r="H11" i="7"/>
  <c r="F11" i="7"/>
  <c r="E11" i="7"/>
  <c r="D11" i="7"/>
  <c r="K10" i="7"/>
  <c r="J10" i="7"/>
  <c r="I10" i="7"/>
  <c r="H10" i="7"/>
  <c r="F10" i="7"/>
  <c r="E10" i="7"/>
  <c r="D10" i="7"/>
  <c r="K9" i="7"/>
  <c r="J9" i="7"/>
  <c r="I9" i="7"/>
  <c r="H9" i="7"/>
  <c r="F9" i="7"/>
  <c r="E9" i="7"/>
  <c r="D9" i="7"/>
  <c r="K8" i="7"/>
  <c r="J8" i="7"/>
  <c r="I8" i="7"/>
  <c r="H8" i="7"/>
  <c r="F8" i="7"/>
  <c r="E8" i="7"/>
  <c r="D8" i="7"/>
  <c r="K7" i="7"/>
  <c r="J7" i="7"/>
  <c r="I7" i="7"/>
  <c r="H7" i="7"/>
  <c r="F7" i="7"/>
  <c r="E7" i="7"/>
  <c r="D7" i="7"/>
  <c r="K6" i="7"/>
  <c r="J6" i="7"/>
  <c r="I6" i="7"/>
  <c r="H6" i="7"/>
  <c r="F6" i="7"/>
  <c r="E6" i="7"/>
  <c r="D6" i="7"/>
  <c r="K5" i="7"/>
  <c r="J5" i="7"/>
  <c r="I5" i="7"/>
  <c r="H5" i="7"/>
  <c r="F5" i="7"/>
  <c r="E5" i="7"/>
  <c r="D5" i="7"/>
  <c r="K4" i="7"/>
  <c r="J4" i="7"/>
  <c r="I4" i="7"/>
  <c r="H4" i="7"/>
  <c r="F4" i="7"/>
  <c r="E4" i="7"/>
  <c r="D4" i="7"/>
  <c r="X51" i="6"/>
  <c r="W51" i="6"/>
  <c r="V51" i="6"/>
  <c r="U51" i="6"/>
  <c r="R51" i="6"/>
  <c r="Q51" i="6"/>
  <c r="P51" i="6"/>
  <c r="O51" i="6"/>
  <c r="L51" i="6"/>
  <c r="K51" i="6"/>
  <c r="J51" i="6"/>
  <c r="I51" i="6"/>
  <c r="F51" i="6"/>
  <c r="E51" i="6"/>
  <c r="D51" i="6"/>
  <c r="C51" i="6"/>
  <c r="X50" i="6"/>
  <c r="W50" i="6"/>
  <c r="V50" i="6"/>
  <c r="U50" i="6"/>
  <c r="R50" i="6"/>
  <c r="Q50" i="6"/>
  <c r="P50" i="6"/>
  <c r="O50" i="6"/>
  <c r="L50" i="6"/>
  <c r="K50" i="6"/>
  <c r="J50" i="6"/>
  <c r="I50" i="6"/>
  <c r="F50" i="6"/>
  <c r="E50" i="6"/>
  <c r="D50" i="6"/>
  <c r="C50" i="6"/>
  <c r="X49" i="6"/>
  <c r="W49" i="6"/>
  <c r="V49" i="6"/>
  <c r="U49" i="6"/>
  <c r="R49" i="6"/>
  <c r="Q49" i="6"/>
  <c r="P49" i="6"/>
  <c r="O49" i="6"/>
  <c r="L49" i="6"/>
  <c r="K49" i="6"/>
  <c r="J49" i="6"/>
  <c r="I49" i="6"/>
  <c r="F49" i="6"/>
  <c r="E49" i="6"/>
  <c r="D49" i="6"/>
  <c r="C49" i="6"/>
  <c r="X48" i="6"/>
  <c r="W48" i="6"/>
  <c r="V48" i="6"/>
  <c r="U48" i="6"/>
  <c r="R48" i="6"/>
  <c r="Q48" i="6"/>
  <c r="P48" i="6"/>
  <c r="O48" i="6"/>
  <c r="L48" i="6"/>
  <c r="K48" i="6"/>
  <c r="J48" i="6"/>
  <c r="I48" i="6"/>
  <c r="F48" i="6"/>
  <c r="E48" i="6"/>
  <c r="D48" i="6"/>
  <c r="C48" i="6"/>
  <c r="X47" i="6"/>
  <c r="W47" i="6"/>
  <c r="V47" i="6"/>
  <c r="U47" i="6"/>
  <c r="R47" i="6"/>
  <c r="Q47" i="6"/>
  <c r="P47" i="6"/>
  <c r="O47" i="6"/>
  <c r="L47" i="6"/>
  <c r="K47" i="6"/>
  <c r="J47" i="6"/>
  <c r="I47" i="6"/>
  <c r="F47" i="6"/>
  <c r="E47" i="6"/>
  <c r="D47" i="6"/>
  <c r="C47" i="6"/>
  <c r="X46" i="6"/>
  <c r="W46" i="6"/>
  <c r="V46" i="6"/>
  <c r="U46" i="6"/>
  <c r="R46" i="6"/>
  <c r="Q46" i="6"/>
  <c r="P46" i="6"/>
  <c r="O46" i="6"/>
  <c r="L46" i="6"/>
  <c r="K46" i="6"/>
  <c r="J46" i="6"/>
  <c r="I46" i="6"/>
  <c r="F46" i="6"/>
  <c r="E46" i="6"/>
  <c r="D46" i="6"/>
  <c r="C46" i="6"/>
  <c r="X45" i="6"/>
  <c r="W45" i="6"/>
  <c r="V45" i="6"/>
  <c r="U45" i="6"/>
  <c r="R45" i="6"/>
  <c r="Q45" i="6"/>
  <c r="P45" i="6"/>
  <c r="O45" i="6"/>
  <c r="L45" i="6"/>
  <c r="K45" i="6"/>
  <c r="J45" i="6"/>
  <c r="I45" i="6"/>
  <c r="F45" i="6"/>
  <c r="E45" i="6"/>
  <c r="D45" i="6"/>
  <c r="C45" i="6"/>
  <c r="X44" i="6"/>
  <c r="W44" i="6"/>
  <c r="V44" i="6"/>
  <c r="U44" i="6"/>
  <c r="R44" i="6"/>
  <c r="Q44" i="6"/>
  <c r="P44" i="6"/>
  <c r="O44" i="6"/>
  <c r="L44" i="6"/>
  <c r="K44" i="6"/>
  <c r="J44" i="6"/>
  <c r="I44" i="6"/>
  <c r="F44" i="6"/>
  <c r="E44" i="6"/>
  <c r="D44" i="6"/>
  <c r="C44" i="6"/>
  <c r="X43" i="6"/>
  <c r="W43" i="6"/>
  <c r="V43" i="6"/>
  <c r="U43" i="6"/>
  <c r="R43" i="6"/>
  <c r="Q43" i="6"/>
  <c r="P43" i="6"/>
  <c r="O43" i="6"/>
  <c r="L43" i="6"/>
  <c r="K43" i="6"/>
  <c r="J43" i="6"/>
  <c r="I43" i="6"/>
  <c r="F43" i="6"/>
  <c r="E43" i="6"/>
  <c r="D43" i="6"/>
  <c r="C43" i="6"/>
  <c r="X42" i="6"/>
  <c r="W42" i="6"/>
  <c r="V42" i="6"/>
  <c r="U42" i="6"/>
  <c r="R42" i="6"/>
  <c r="Q42" i="6"/>
  <c r="P42" i="6"/>
  <c r="O42" i="6"/>
  <c r="L42" i="6"/>
  <c r="K42" i="6"/>
  <c r="J42" i="6"/>
  <c r="I42" i="6"/>
  <c r="F42" i="6"/>
  <c r="E42" i="6"/>
  <c r="D42" i="6"/>
  <c r="C42" i="6"/>
  <c r="X41" i="6"/>
  <c r="W41" i="6"/>
  <c r="V41" i="6"/>
  <c r="U41" i="6"/>
  <c r="R41" i="6"/>
  <c r="Q41" i="6"/>
  <c r="P41" i="6"/>
  <c r="O41" i="6"/>
  <c r="L41" i="6"/>
  <c r="K41" i="6"/>
  <c r="J41" i="6"/>
  <c r="I41" i="6"/>
  <c r="F41" i="6"/>
  <c r="E41" i="6"/>
  <c r="D41" i="6"/>
  <c r="C41" i="6"/>
  <c r="X40" i="6"/>
  <c r="W40" i="6"/>
  <c r="V40" i="6"/>
  <c r="U40" i="6"/>
  <c r="R40" i="6"/>
  <c r="Q40" i="6"/>
  <c r="P40" i="6"/>
  <c r="O40" i="6"/>
  <c r="L40" i="6"/>
  <c r="K40" i="6"/>
  <c r="J40" i="6"/>
  <c r="I40" i="6"/>
  <c r="F40" i="6"/>
  <c r="E40" i="6"/>
  <c r="D40" i="6"/>
  <c r="C40" i="6"/>
  <c r="X39" i="6"/>
  <c r="W39" i="6"/>
  <c r="V39" i="6"/>
  <c r="U39" i="6"/>
  <c r="R39" i="6"/>
  <c r="Q39" i="6"/>
  <c r="P39" i="6"/>
  <c r="O39" i="6"/>
  <c r="L39" i="6"/>
  <c r="K39" i="6"/>
  <c r="J39" i="6"/>
  <c r="I39" i="6"/>
  <c r="F39" i="6"/>
  <c r="E39" i="6"/>
  <c r="D39" i="6"/>
  <c r="C39" i="6"/>
  <c r="X38" i="6"/>
  <c r="W38" i="6"/>
  <c r="V38" i="6"/>
  <c r="U38" i="6"/>
  <c r="R38" i="6"/>
  <c r="Q38" i="6"/>
  <c r="P38" i="6"/>
  <c r="O38" i="6"/>
  <c r="L38" i="6"/>
  <c r="K38" i="6"/>
  <c r="J38" i="6"/>
  <c r="I38" i="6"/>
  <c r="F38" i="6"/>
  <c r="E38" i="6"/>
  <c r="D38" i="6"/>
  <c r="C38" i="6"/>
  <c r="X37" i="6"/>
  <c r="W37" i="6"/>
  <c r="V37" i="6"/>
  <c r="U37" i="6"/>
  <c r="R37" i="6"/>
  <c r="Q37" i="6"/>
  <c r="P37" i="6"/>
  <c r="O37" i="6"/>
  <c r="L37" i="6"/>
  <c r="K37" i="6"/>
  <c r="J37" i="6"/>
  <c r="I37" i="6"/>
  <c r="F37" i="6"/>
  <c r="E37" i="6"/>
  <c r="D37" i="6"/>
  <c r="C37" i="6"/>
  <c r="X36" i="6"/>
  <c r="W36" i="6"/>
  <c r="V36" i="6"/>
  <c r="U36" i="6"/>
  <c r="R36" i="6"/>
  <c r="Q36" i="6"/>
  <c r="P36" i="6"/>
  <c r="O36" i="6"/>
  <c r="L36" i="6"/>
  <c r="K36" i="6"/>
  <c r="J36" i="6"/>
  <c r="I36" i="6"/>
  <c r="F36" i="6"/>
  <c r="E36" i="6"/>
  <c r="D36" i="6"/>
  <c r="C36" i="6"/>
  <c r="X35" i="6"/>
  <c r="W35" i="6"/>
  <c r="V35" i="6"/>
  <c r="U35" i="6"/>
  <c r="R35" i="6"/>
  <c r="Q35" i="6"/>
  <c r="P35" i="6"/>
  <c r="O35" i="6"/>
  <c r="L35" i="6"/>
  <c r="K35" i="6"/>
  <c r="J35" i="6"/>
  <c r="I35" i="6"/>
  <c r="F35" i="6"/>
  <c r="E35" i="6"/>
  <c r="D35" i="6"/>
  <c r="C35" i="6"/>
  <c r="X34" i="6"/>
  <c r="W34" i="6"/>
  <c r="V34" i="6"/>
  <c r="U34" i="6"/>
  <c r="R34" i="6"/>
  <c r="Q34" i="6"/>
  <c r="P34" i="6"/>
  <c r="O34" i="6"/>
  <c r="L34" i="6"/>
  <c r="K34" i="6"/>
  <c r="J34" i="6"/>
  <c r="I34" i="6"/>
  <c r="F34" i="6"/>
  <c r="E34" i="6"/>
  <c r="D34" i="6"/>
  <c r="C34" i="6"/>
  <c r="X33" i="6"/>
  <c r="W33" i="6"/>
  <c r="V33" i="6"/>
  <c r="U33" i="6"/>
  <c r="R33" i="6"/>
  <c r="Q33" i="6"/>
  <c r="P33" i="6"/>
  <c r="O33" i="6"/>
  <c r="L33" i="6"/>
  <c r="K33" i="6"/>
  <c r="J33" i="6"/>
  <c r="I33" i="6"/>
  <c r="F33" i="6"/>
  <c r="E33" i="6"/>
  <c r="D33" i="6"/>
  <c r="C33" i="6"/>
  <c r="X32" i="6"/>
  <c r="W32" i="6"/>
  <c r="V32" i="6"/>
  <c r="U32" i="6"/>
  <c r="R32" i="6"/>
  <c r="Q32" i="6"/>
  <c r="P32" i="6"/>
  <c r="O32" i="6"/>
  <c r="L32" i="6"/>
  <c r="K32" i="6"/>
  <c r="J32" i="6"/>
  <c r="I32" i="6"/>
  <c r="F32" i="6"/>
  <c r="E32" i="6"/>
  <c r="D32" i="6"/>
  <c r="C32" i="6"/>
  <c r="X31" i="6"/>
  <c r="W31" i="6"/>
  <c r="V31" i="6"/>
  <c r="U31" i="6"/>
  <c r="R31" i="6"/>
  <c r="Q31" i="6"/>
  <c r="P31" i="6"/>
  <c r="O31" i="6"/>
  <c r="L31" i="6"/>
  <c r="K31" i="6"/>
  <c r="J31" i="6"/>
  <c r="I31" i="6"/>
  <c r="F31" i="6"/>
  <c r="E31" i="6"/>
  <c r="D31" i="6"/>
  <c r="C31" i="6"/>
  <c r="X30" i="6"/>
  <c r="W30" i="6"/>
  <c r="V30" i="6"/>
  <c r="U30" i="6"/>
  <c r="R30" i="6"/>
  <c r="Q30" i="6"/>
  <c r="P30" i="6"/>
  <c r="O30" i="6"/>
  <c r="L30" i="6"/>
  <c r="K30" i="6"/>
  <c r="J30" i="6"/>
  <c r="I30" i="6"/>
  <c r="F30" i="6"/>
  <c r="E30" i="6"/>
  <c r="D30" i="6"/>
  <c r="C30" i="6"/>
  <c r="X29" i="6"/>
  <c r="W29" i="6"/>
  <c r="V29" i="6"/>
  <c r="U29" i="6"/>
  <c r="R29" i="6"/>
  <c r="Q29" i="6"/>
  <c r="P29" i="6"/>
  <c r="O29" i="6"/>
  <c r="L29" i="6"/>
  <c r="K29" i="6"/>
  <c r="J29" i="6"/>
  <c r="I29" i="6"/>
  <c r="F29" i="6"/>
  <c r="E29" i="6"/>
  <c r="D29" i="6"/>
  <c r="C29" i="6"/>
  <c r="X28" i="6"/>
  <c r="W28" i="6"/>
  <c r="V28" i="6"/>
  <c r="U28" i="6"/>
  <c r="R28" i="6"/>
  <c r="Q28" i="6"/>
  <c r="P28" i="6"/>
  <c r="O28" i="6"/>
  <c r="L28" i="6"/>
  <c r="K28" i="6"/>
  <c r="J28" i="6"/>
  <c r="I28" i="6"/>
  <c r="F28" i="6"/>
  <c r="E28" i="6"/>
  <c r="D28" i="6"/>
  <c r="C28" i="6"/>
  <c r="X27" i="6"/>
  <c r="W27" i="6"/>
  <c r="V27" i="6"/>
  <c r="U27" i="6"/>
  <c r="R27" i="6"/>
  <c r="Q27" i="6"/>
  <c r="P27" i="6"/>
  <c r="O27" i="6"/>
  <c r="L27" i="6"/>
  <c r="K27" i="6"/>
  <c r="J27" i="6"/>
  <c r="I27" i="6"/>
  <c r="F27" i="6"/>
  <c r="E27" i="6"/>
  <c r="D27" i="6"/>
  <c r="C27" i="6"/>
  <c r="X26" i="6"/>
  <c r="W26" i="6"/>
  <c r="V26" i="6"/>
  <c r="U26" i="6"/>
  <c r="R26" i="6"/>
  <c r="Q26" i="6"/>
  <c r="P26" i="6"/>
  <c r="O26" i="6"/>
  <c r="L26" i="6"/>
  <c r="K26" i="6"/>
  <c r="J26" i="6"/>
  <c r="I26" i="6"/>
  <c r="F26" i="6"/>
  <c r="E26" i="6"/>
  <c r="D26" i="6"/>
  <c r="C26" i="6"/>
  <c r="X25" i="6"/>
  <c r="W25" i="6"/>
  <c r="V25" i="6"/>
  <c r="U25" i="6"/>
  <c r="R25" i="6"/>
  <c r="Q25" i="6"/>
  <c r="P25" i="6"/>
  <c r="O25" i="6"/>
  <c r="L25" i="6"/>
  <c r="K25" i="6"/>
  <c r="J25" i="6"/>
  <c r="I25" i="6"/>
  <c r="F25" i="6"/>
  <c r="E25" i="6"/>
  <c r="D25" i="6"/>
  <c r="C25" i="6"/>
  <c r="X24" i="6"/>
  <c r="W24" i="6"/>
  <c r="V24" i="6"/>
  <c r="U24" i="6"/>
  <c r="R24" i="6"/>
  <c r="Q24" i="6"/>
  <c r="P24" i="6"/>
  <c r="O24" i="6"/>
  <c r="L24" i="6"/>
  <c r="K24" i="6"/>
  <c r="J24" i="6"/>
  <c r="I24" i="6"/>
  <c r="F24" i="6"/>
  <c r="E24" i="6"/>
  <c r="D24" i="6"/>
  <c r="C24" i="6"/>
  <c r="X23" i="6"/>
  <c r="W23" i="6"/>
  <c r="V23" i="6"/>
  <c r="U23" i="6"/>
  <c r="R23" i="6"/>
  <c r="Q23" i="6"/>
  <c r="P23" i="6"/>
  <c r="O23" i="6"/>
  <c r="L23" i="6"/>
  <c r="K23" i="6"/>
  <c r="J23" i="6"/>
  <c r="I23" i="6"/>
  <c r="F23" i="6"/>
  <c r="E23" i="6"/>
  <c r="D23" i="6"/>
  <c r="C23" i="6"/>
  <c r="X22" i="6"/>
  <c r="W22" i="6"/>
  <c r="V22" i="6"/>
  <c r="U22" i="6"/>
  <c r="R22" i="6"/>
  <c r="Q22" i="6"/>
  <c r="P22" i="6"/>
  <c r="O22" i="6"/>
  <c r="L22" i="6"/>
  <c r="K22" i="6"/>
  <c r="J22" i="6"/>
  <c r="I22" i="6"/>
  <c r="F22" i="6"/>
  <c r="E22" i="6"/>
  <c r="D22" i="6"/>
  <c r="C22" i="6"/>
  <c r="X21" i="6"/>
  <c r="W21" i="6"/>
  <c r="V21" i="6"/>
  <c r="U21" i="6"/>
  <c r="R21" i="6"/>
  <c r="Q21" i="6"/>
  <c r="P21" i="6"/>
  <c r="O21" i="6"/>
  <c r="L21" i="6"/>
  <c r="K21" i="6"/>
  <c r="J21" i="6"/>
  <c r="I21" i="6"/>
  <c r="F21" i="6"/>
  <c r="E21" i="6"/>
  <c r="D21" i="6"/>
  <c r="C21" i="6"/>
  <c r="X20" i="6"/>
  <c r="W20" i="6"/>
  <c r="V20" i="6"/>
  <c r="U20" i="6"/>
  <c r="R20" i="6"/>
  <c r="Q20" i="6"/>
  <c r="P20" i="6"/>
  <c r="O20" i="6"/>
  <c r="L20" i="6"/>
  <c r="K20" i="6"/>
  <c r="J20" i="6"/>
  <c r="I20" i="6"/>
  <c r="F20" i="6"/>
  <c r="E20" i="6"/>
  <c r="D20" i="6"/>
  <c r="C20" i="6"/>
  <c r="X19" i="6"/>
  <c r="W19" i="6"/>
  <c r="V19" i="6"/>
  <c r="U19" i="6"/>
  <c r="R19" i="6"/>
  <c r="Q19" i="6"/>
  <c r="P19" i="6"/>
  <c r="O19" i="6"/>
  <c r="L19" i="6"/>
  <c r="K19" i="6"/>
  <c r="J19" i="6"/>
  <c r="I19" i="6"/>
  <c r="F19" i="6"/>
  <c r="E19" i="6"/>
  <c r="D19" i="6"/>
  <c r="C19" i="6"/>
  <c r="X18" i="6"/>
  <c r="W18" i="6"/>
  <c r="V18" i="6"/>
  <c r="U18" i="6"/>
  <c r="R18" i="6"/>
  <c r="Q18" i="6"/>
  <c r="P18" i="6"/>
  <c r="O18" i="6"/>
  <c r="L18" i="6"/>
  <c r="K18" i="6"/>
  <c r="J18" i="6"/>
  <c r="I18" i="6"/>
  <c r="F18" i="6"/>
  <c r="E18" i="6"/>
  <c r="D18" i="6"/>
  <c r="C18" i="6"/>
  <c r="X17" i="6"/>
  <c r="W17" i="6"/>
  <c r="V17" i="6"/>
  <c r="U17" i="6"/>
  <c r="R17" i="6"/>
  <c r="Q17" i="6"/>
  <c r="P17" i="6"/>
  <c r="O17" i="6"/>
  <c r="L17" i="6"/>
  <c r="K17" i="6"/>
  <c r="J17" i="6"/>
  <c r="I17" i="6"/>
  <c r="F17" i="6"/>
  <c r="E17" i="6"/>
  <c r="D17" i="6"/>
  <c r="C17" i="6"/>
  <c r="X16" i="6"/>
  <c r="W16" i="6"/>
  <c r="V16" i="6"/>
  <c r="U16" i="6"/>
  <c r="R16" i="6"/>
  <c r="Q16" i="6"/>
  <c r="P16" i="6"/>
  <c r="O16" i="6"/>
  <c r="L16" i="6"/>
  <c r="K16" i="6"/>
  <c r="J16" i="6"/>
  <c r="I16" i="6"/>
  <c r="F16" i="6"/>
  <c r="E16" i="6"/>
  <c r="D16" i="6"/>
  <c r="C16" i="6"/>
  <c r="X15" i="6"/>
  <c r="W15" i="6"/>
  <c r="V15" i="6"/>
  <c r="U15" i="6"/>
  <c r="R15" i="6"/>
  <c r="Q15" i="6"/>
  <c r="P15" i="6"/>
  <c r="O15" i="6"/>
  <c r="L15" i="6"/>
  <c r="K15" i="6"/>
  <c r="J15" i="6"/>
  <c r="I15" i="6"/>
  <c r="F15" i="6"/>
  <c r="E15" i="6"/>
  <c r="D15" i="6"/>
  <c r="C15" i="6"/>
  <c r="X14" i="6"/>
  <c r="W14" i="6"/>
  <c r="V14" i="6"/>
  <c r="U14" i="6"/>
  <c r="R14" i="6"/>
  <c r="Q14" i="6"/>
  <c r="P14" i="6"/>
  <c r="O14" i="6"/>
  <c r="L14" i="6"/>
  <c r="K14" i="6"/>
  <c r="J14" i="6"/>
  <c r="I14" i="6"/>
  <c r="F14" i="6"/>
  <c r="E14" i="6"/>
  <c r="D14" i="6"/>
  <c r="C14" i="6"/>
  <c r="X13" i="6"/>
  <c r="W13" i="6"/>
  <c r="V13" i="6"/>
  <c r="U13" i="6"/>
  <c r="R13" i="6"/>
  <c r="Q13" i="6"/>
  <c r="P13" i="6"/>
  <c r="O13" i="6"/>
  <c r="L13" i="6"/>
  <c r="K13" i="6"/>
  <c r="J13" i="6"/>
  <c r="I13" i="6"/>
  <c r="F13" i="6"/>
  <c r="E13" i="6"/>
  <c r="D13" i="6"/>
  <c r="C13" i="6"/>
  <c r="X12" i="6"/>
  <c r="W12" i="6"/>
  <c r="V12" i="6"/>
  <c r="U12" i="6"/>
  <c r="R12" i="6"/>
  <c r="Q12" i="6"/>
  <c r="P12" i="6"/>
  <c r="O12" i="6"/>
  <c r="L12" i="6"/>
  <c r="K12" i="6"/>
  <c r="J12" i="6"/>
  <c r="I12" i="6"/>
  <c r="F12" i="6"/>
  <c r="E12" i="6"/>
  <c r="D12" i="6"/>
  <c r="C12" i="6"/>
  <c r="X11" i="6"/>
  <c r="W11" i="6"/>
  <c r="V11" i="6"/>
  <c r="U11" i="6"/>
  <c r="R11" i="6"/>
  <c r="Q11" i="6"/>
  <c r="P11" i="6"/>
  <c r="O11" i="6"/>
  <c r="L11" i="6"/>
  <c r="K11" i="6"/>
  <c r="J11" i="6"/>
  <c r="I11" i="6"/>
  <c r="F11" i="6"/>
  <c r="E11" i="6"/>
  <c r="D11" i="6"/>
  <c r="C11" i="6"/>
  <c r="X10" i="6"/>
  <c r="W10" i="6"/>
  <c r="V10" i="6"/>
  <c r="U10" i="6"/>
  <c r="R10" i="6"/>
  <c r="Q10" i="6"/>
  <c r="P10" i="6"/>
  <c r="O10" i="6"/>
  <c r="L10" i="6"/>
  <c r="K10" i="6"/>
  <c r="J10" i="6"/>
  <c r="I10" i="6"/>
  <c r="F10" i="6"/>
  <c r="E10" i="6"/>
  <c r="D10" i="6"/>
  <c r="C10" i="6"/>
  <c r="X9" i="6"/>
  <c r="W9" i="6"/>
  <c r="V9" i="6"/>
  <c r="U9" i="6"/>
  <c r="R9" i="6"/>
  <c r="Q9" i="6"/>
  <c r="P9" i="6"/>
  <c r="O9" i="6"/>
  <c r="L9" i="6"/>
  <c r="K9" i="6"/>
  <c r="J9" i="6"/>
  <c r="I9" i="6"/>
  <c r="F9" i="6"/>
  <c r="E9" i="6"/>
  <c r="D9" i="6"/>
  <c r="C9" i="6"/>
  <c r="X8" i="6"/>
  <c r="W8" i="6"/>
  <c r="V8" i="6"/>
  <c r="U8" i="6"/>
  <c r="R8" i="6"/>
  <c r="Q8" i="6"/>
  <c r="P8" i="6"/>
  <c r="O8" i="6"/>
  <c r="L8" i="6"/>
  <c r="K8" i="6"/>
  <c r="J8" i="6"/>
  <c r="I8" i="6"/>
  <c r="F8" i="6"/>
  <c r="E8" i="6"/>
  <c r="D8" i="6"/>
  <c r="C8" i="6"/>
  <c r="X7" i="6"/>
  <c r="W7" i="6"/>
  <c r="V7" i="6"/>
  <c r="U7" i="6"/>
  <c r="R7" i="6"/>
  <c r="Q7" i="6"/>
  <c r="P7" i="6"/>
  <c r="O7" i="6"/>
  <c r="L7" i="6"/>
  <c r="K7" i="6"/>
  <c r="J7" i="6"/>
  <c r="I7" i="6"/>
  <c r="F7" i="6"/>
  <c r="E7" i="6"/>
  <c r="D7" i="6"/>
  <c r="C7" i="6"/>
  <c r="X6" i="6"/>
  <c r="W6" i="6"/>
  <c r="V6" i="6"/>
  <c r="U6" i="6"/>
  <c r="R6" i="6"/>
  <c r="Q6" i="6"/>
  <c r="P6" i="6"/>
  <c r="O6" i="6"/>
  <c r="L6" i="6"/>
  <c r="K6" i="6"/>
  <c r="J6" i="6"/>
  <c r="I6" i="6"/>
  <c r="F6" i="6"/>
  <c r="E6" i="6"/>
  <c r="D6" i="6"/>
  <c r="C6" i="6"/>
  <c r="X5" i="6"/>
  <c r="W5" i="6"/>
  <c r="V5" i="6"/>
  <c r="U5" i="6"/>
  <c r="R5" i="6"/>
  <c r="Q5" i="6"/>
  <c r="P5" i="6"/>
  <c r="O5" i="6"/>
  <c r="L5" i="6"/>
  <c r="K5" i="6"/>
  <c r="J5" i="6"/>
  <c r="I5" i="6"/>
  <c r="F5" i="6"/>
  <c r="E5" i="6"/>
  <c r="D5" i="6"/>
  <c r="C5" i="6"/>
  <c r="G51" i="1"/>
  <c r="C51" i="1"/>
  <c r="B51" i="1"/>
  <c r="K50" i="1"/>
  <c r="J50" i="1"/>
  <c r="I50" i="1"/>
  <c r="H50" i="1"/>
  <c r="F50" i="1"/>
  <c r="E50" i="1"/>
  <c r="D50" i="1"/>
  <c r="K49" i="1"/>
  <c r="J49" i="1"/>
  <c r="I49" i="1"/>
  <c r="H49" i="1"/>
  <c r="F49" i="1"/>
  <c r="E49" i="1"/>
  <c r="D49" i="1"/>
  <c r="K48" i="1"/>
  <c r="J48" i="1"/>
  <c r="I48" i="1"/>
  <c r="H48" i="1"/>
  <c r="F48" i="1"/>
  <c r="E48" i="1"/>
  <c r="D48" i="1"/>
  <c r="K47" i="1"/>
  <c r="J47" i="1"/>
  <c r="I47" i="1"/>
  <c r="H47" i="1"/>
  <c r="F47" i="1"/>
  <c r="E47" i="1"/>
  <c r="D47" i="1"/>
  <c r="K46" i="1"/>
  <c r="J46" i="1"/>
  <c r="I46" i="1"/>
  <c r="H46" i="1"/>
  <c r="F46" i="1"/>
  <c r="E46" i="1"/>
  <c r="D46" i="1"/>
  <c r="K45" i="1"/>
  <c r="J45" i="1"/>
  <c r="I45" i="1"/>
  <c r="H45" i="1"/>
  <c r="F45" i="1"/>
  <c r="E45" i="1"/>
  <c r="D45" i="1"/>
  <c r="K44" i="1"/>
  <c r="J44" i="1"/>
  <c r="I44" i="1"/>
  <c r="H44" i="1"/>
  <c r="F44" i="1"/>
  <c r="E44" i="1"/>
  <c r="D44" i="1"/>
  <c r="K43" i="1"/>
  <c r="J43" i="1"/>
  <c r="I43" i="1"/>
  <c r="H43" i="1"/>
  <c r="F43" i="1"/>
  <c r="E43" i="1"/>
  <c r="D43" i="1"/>
  <c r="K42" i="1"/>
  <c r="J42" i="1"/>
  <c r="I42" i="1"/>
  <c r="H42" i="1"/>
  <c r="F42" i="1"/>
  <c r="E42" i="1"/>
  <c r="D42" i="1"/>
  <c r="K41" i="1"/>
  <c r="J41" i="1"/>
  <c r="I41" i="1"/>
  <c r="H41" i="1"/>
  <c r="F41" i="1"/>
  <c r="E41" i="1"/>
  <c r="D41" i="1"/>
  <c r="K40" i="1"/>
  <c r="J40" i="1"/>
  <c r="I40" i="1"/>
  <c r="H40" i="1"/>
  <c r="F40" i="1"/>
  <c r="E40" i="1"/>
  <c r="D40" i="1"/>
  <c r="K39" i="1"/>
  <c r="J39" i="1"/>
  <c r="I39" i="1"/>
  <c r="H39" i="1"/>
  <c r="F39" i="1"/>
  <c r="E39" i="1"/>
  <c r="D39" i="1"/>
  <c r="K38" i="1"/>
  <c r="J38" i="1"/>
  <c r="I38" i="1"/>
  <c r="H38" i="1"/>
  <c r="F38" i="1"/>
  <c r="E38" i="1"/>
  <c r="D38" i="1"/>
  <c r="K37" i="1"/>
  <c r="J37" i="1"/>
  <c r="I37" i="1"/>
  <c r="H37" i="1"/>
  <c r="F37" i="1"/>
  <c r="E37" i="1"/>
  <c r="D37" i="1"/>
  <c r="K36" i="1"/>
  <c r="J36" i="1"/>
  <c r="I36" i="1"/>
  <c r="H36" i="1"/>
  <c r="F36" i="1"/>
  <c r="E36" i="1"/>
  <c r="D36" i="1"/>
  <c r="K35" i="1"/>
  <c r="J35" i="1"/>
  <c r="I35" i="1"/>
  <c r="H35" i="1"/>
  <c r="F35" i="1"/>
  <c r="E35" i="1"/>
  <c r="D35" i="1"/>
  <c r="K34" i="1"/>
  <c r="J34" i="1"/>
  <c r="I34" i="1"/>
  <c r="H34" i="1"/>
  <c r="F34" i="1"/>
  <c r="E34" i="1"/>
  <c r="D34" i="1"/>
  <c r="K33" i="1"/>
  <c r="J33" i="1"/>
  <c r="I33" i="1"/>
  <c r="H33" i="1"/>
  <c r="F33" i="1"/>
  <c r="E33" i="1"/>
  <c r="D33" i="1"/>
  <c r="K32" i="1"/>
  <c r="J32" i="1"/>
  <c r="I32" i="1"/>
  <c r="H32" i="1"/>
  <c r="F32" i="1"/>
  <c r="E32" i="1"/>
  <c r="D32" i="1"/>
  <c r="K31" i="1"/>
  <c r="J31" i="1"/>
  <c r="I31" i="1"/>
  <c r="H31" i="1"/>
  <c r="F31" i="1"/>
  <c r="E31" i="1"/>
  <c r="D31" i="1"/>
  <c r="K30" i="1"/>
  <c r="J30" i="1"/>
  <c r="I30" i="1"/>
  <c r="H30" i="1"/>
  <c r="F30" i="1"/>
  <c r="E30" i="1"/>
  <c r="D30" i="1"/>
  <c r="K29" i="1"/>
  <c r="J29" i="1"/>
  <c r="I29" i="1"/>
  <c r="H29" i="1"/>
  <c r="F29" i="1"/>
  <c r="E29" i="1"/>
  <c r="D29" i="1"/>
  <c r="K28" i="1"/>
  <c r="J28" i="1"/>
  <c r="I28" i="1"/>
  <c r="H28" i="1"/>
  <c r="F28" i="1"/>
  <c r="E28" i="1"/>
  <c r="D28" i="1"/>
  <c r="K27" i="1"/>
  <c r="J27" i="1"/>
  <c r="I27" i="1"/>
  <c r="H27" i="1"/>
  <c r="F27" i="1"/>
  <c r="E27" i="1"/>
  <c r="D27" i="1"/>
  <c r="K26" i="1"/>
  <c r="J26" i="1"/>
  <c r="I26" i="1"/>
  <c r="H26" i="1"/>
  <c r="F26" i="1"/>
  <c r="E26" i="1"/>
  <c r="D26" i="1"/>
  <c r="K25" i="1"/>
  <c r="J25" i="1"/>
  <c r="I25" i="1"/>
  <c r="H25" i="1"/>
  <c r="F25" i="1"/>
  <c r="E25" i="1"/>
  <c r="D25" i="1"/>
  <c r="K24" i="1"/>
  <c r="J24" i="1"/>
  <c r="I24" i="1"/>
  <c r="H24" i="1"/>
  <c r="F24" i="1"/>
  <c r="E24" i="1"/>
  <c r="D24" i="1"/>
  <c r="K23" i="1"/>
  <c r="J23" i="1"/>
  <c r="I23" i="1"/>
  <c r="H23" i="1"/>
  <c r="F23" i="1"/>
  <c r="E23" i="1"/>
  <c r="D23" i="1"/>
  <c r="K22" i="1"/>
  <c r="J22" i="1"/>
  <c r="I22" i="1"/>
  <c r="H22" i="1"/>
  <c r="F22" i="1"/>
  <c r="E22" i="1"/>
  <c r="D22" i="1"/>
  <c r="K21" i="1"/>
  <c r="J21" i="1"/>
  <c r="I21" i="1"/>
  <c r="H21" i="1"/>
  <c r="F21" i="1"/>
  <c r="E21" i="1"/>
  <c r="D21" i="1"/>
  <c r="K20" i="1"/>
  <c r="J20" i="1"/>
  <c r="I20" i="1"/>
  <c r="H20" i="1"/>
  <c r="F20" i="1"/>
  <c r="E20" i="1"/>
  <c r="D20" i="1"/>
  <c r="K19" i="1"/>
  <c r="J19" i="1"/>
  <c r="I19" i="1"/>
  <c r="H19" i="1"/>
  <c r="F19" i="1"/>
  <c r="E19" i="1"/>
  <c r="D19" i="1"/>
  <c r="K18" i="1"/>
  <c r="J18" i="1"/>
  <c r="I18" i="1"/>
  <c r="H18" i="1"/>
  <c r="F18" i="1"/>
  <c r="E18" i="1"/>
  <c r="D18" i="1"/>
  <c r="K17" i="1"/>
  <c r="J17" i="1"/>
  <c r="I17" i="1"/>
  <c r="H17" i="1"/>
  <c r="F17" i="1"/>
  <c r="E17" i="1"/>
  <c r="D17" i="1"/>
  <c r="K16" i="1"/>
  <c r="J16" i="1"/>
  <c r="I16" i="1"/>
  <c r="H16" i="1"/>
  <c r="F16" i="1"/>
  <c r="E16" i="1"/>
  <c r="D16" i="1"/>
  <c r="K15" i="1"/>
  <c r="J15" i="1"/>
  <c r="I15" i="1"/>
  <c r="H15" i="1"/>
  <c r="F15" i="1"/>
  <c r="E15" i="1"/>
  <c r="D15" i="1"/>
  <c r="K14" i="1"/>
  <c r="J14" i="1"/>
  <c r="I14" i="1"/>
  <c r="H14" i="1"/>
  <c r="F14" i="1"/>
  <c r="E14" i="1"/>
  <c r="D14" i="1"/>
  <c r="K13" i="1"/>
  <c r="J13" i="1"/>
  <c r="I13" i="1"/>
  <c r="H13" i="1"/>
  <c r="F13" i="1"/>
  <c r="E13" i="1"/>
  <c r="D13" i="1"/>
  <c r="K12" i="1"/>
  <c r="J12" i="1"/>
  <c r="I12" i="1"/>
  <c r="H12" i="1"/>
  <c r="F12" i="1"/>
  <c r="E12" i="1"/>
  <c r="D12" i="1"/>
  <c r="K11" i="1"/>
  <c r="J11" i="1"/>
  <c r="I11" i="1"/>
  <c r="H11" i="1"/>
  <c r="F11" i="1"/>
  <c r="E11" i="1"/>
  <c r="D11" i="1"/>
  <c r="K10" i="1"/>
  <c r="J10" i="1"/>
  <c r="I10" i="1"/>
  <c r="H10" i="1"/>
  <c r="F10" i="1"/>
  <c r="E10" i="1"/>
  <c r="D10" i="1"/>
  <c r="K9" i="1"/>
  <c r="J9" i="1"/>
  <c r="I9" i="1"/>
  <c r="H9" i="1"/>
  <c r="F9" i="1"/>
  <c r="E9" i="1"/>
  <c r="D9" i="1"/>
  <c r="K8" i="1"/>
  <c r="J8" i="1"/>
  <c r="I8" i="1"/>
  <c r="H8" i="1"/>
  <c r="F8" i="1"/>
  <c r="E8" i="1"/>
  <c r="D8" i="1"/>
  <c r="K7" i="1"/>
  <c r="J7" i="1"/>
  <c r="I7" i="1"/>
  <c r="H7" i="1"/>
  <c r="F7" i="1"/>
  <c r="E7" i="1"/>
  <c r="D7" i="1"/>
  <c r="K6" i="1"/>
  <c r="J6" i="1"/>
  <c r="I6" i="1"/>
  <c r="H6" i="1"/>
  <c r="F6" i="1"/>
  <c r="E6" i="1"/>
  <c r="D6" i="1"/>
  <c r="K5" i="1"/>
  <c r="J5" i="1"/>
  <c r="I5" i="1"/>
  <c r="H5" i="1"/>
  <c r="F5" i="1"/>
  <c r="E5" i="1"/>
  <c r="D5" i="1"/>
  <c r="K4" i="1"/>
  <c r="J4" i="1"/>
  <c r="I4" i="1"/>
  <c r="H4" i="1"/>
  <c r="F4" i="1"/>
  <c r="E4" i="1"/>
  <c r="D4" i="1"/>
  <c r="O54" i="5"/>
  <c r="M54" i="5"/>
  <c r="K54" i="5"/>
  <c r="F54" i="5"/>
  <c r="D54" i="5"/>
  <c r="B54" i="5"/>
  <c r="O53" i="5"/>
  <c r="M53" i="5"/>
  <c r="K53" i="5"/>
  <c r="F53" i="5"/>
  <c r="D53" i="5"/>
  <c r="B53" i="5"/>
  <c r="O52" i="5"/>
  <c r="F23" i="5" s="1"/>
  <c r="M52" i="5"/>
  <c r="K52" i="5"/>
  <c r="F52" i="5"/>
  <c r="D52" i="5"/>
  <c r="B52" i="5"/>
  <c r="O51" i="5"/>
  <c r="M51" i="5"/>
  <c r="K51" i="5"/>
  <c r="F51" i="5"/>
  <c r="D51" i="5"/>
  <c r="B51" i="5"/>
  <c r="O50" i="5"/>
  <c r="M50" i="5"/>
  <c r="K50" i="5"/>
  <c r="F50" i="5"/>
  <c r="D50" i="5"/>
  <c r="B50" i="5"/>
  <c r="O49" i="5"/>
  <c r="M49" i="5"/>
  <c r="K49" i="5"/>
  <c r="F49" i="5"/>
  <c r="D49" i="5"/>
  <c r="B49" i="5"/>
  <c r="M48" i="5"/>
  <c r="K48" i="5"/>
  <c r="F48" i="5"/>
  <c r="F19" i="5" s="1"/>
  <c r="D48" i="5"/>
  <c r="B48" i="5"/>
  <c r="M47" i="5"/>
  <c r="K47" i="5"/>
  <c r="D47" i="5"/>
  <c r="B47" i="5"/>
  <c r="K46" i="5"/>
  <c r="B46" i="5"/>
  <c r="H46" i="5" s="1"/>
  <c r="K45" i="5"/>
  <c r="B45" i="5"/>
  <c r="H45" i="5" s="1"/>
  <c r="K44" i="5"/>
  <c r="Q44" i="5" s="1"/>
  <c r="L44" i="5" s="1"/>
  <c r="B44" i="5"/>
  <c r="H44" i="5" s="1"/>
  <c r="K43" i="5"/>
  <c r="Q43" i="5" s="1"/>
  <c r="B43" i="5"/>
  <c r="H43" i="5" s="1"/>
  <c r="C43" i="5" s="1"/>
  <c r="K42" i="5"/>
  <c r="Q42" i="5" s="1"/>
  <c r="B42" i="5"/>
  <c r="H42" i="5" s="1"/>
  <c r="K41" i="5"/>
  <c r="Q41" i="5" s="1"/>
  <c r="B41" i="5"/>
  <c r="H41" i="5" s="1"/>
  <c r="K40" i="5"/>
  <c r="Q40" i="5" s="1"/>
  <c r="B40" i="5"/>
  <c r="H40" i="5" s="1"/>
  <c r="K39" i="5"/>
  <c r="B39" i="5"/>
  <c r="H39" i="5" s="1"/>
  <c r="K38" i="5"/>
  <c r="Q38" i="5" s="1"/>
  <c r="B38" i="5"/>
  <c r="H38" i="5" s="1"/>
  <c r="B37" i="5"/>
  <c r="H37" i="5" s="1"/>
  <c r="B36" i="5"/>
  <c r="H36" i="5" s="1"/>
  <c r="B35" i="5"/>
  <c r="B34" i="5"/>
  <c r="H34" i="5" s="1"/>
  <c r="B33" i="5"/>
  <c r="D25" i="5"/>
  <c r="B25" i="5"/>
  <c r="D24" i="5"/>
  <c r="B24" i="5"/>
  <c r="D23" i="5"/>
  <c r="B23" i="5"/>
  <c r="D22" i="5"/>
  <c r="B22" i="5"/>
  <c r="D21" i="5"/>
  <c r="B21" i="5"/>
  <c r="D20" i="5"/>
  <c r="B20" i="5"/>
  <c r="D19" i="5"/>
  <c r="B19" i="5"/>
  <c r="D18" i="5"/>
  <c r="B18" i="5"/>
  <c r="B17" i="5"/>
  <c r="B16" i="5"/>
  <c r="H16" i="5" s="1"/>
  <c r="B15" i="5"/>
  <c r="B14" i="5"/>
  <c r="H14" i="5" s="1"/>
  <c r="B13" i="5"/>
  <c r="B12" i="5"/>
  <c r="H12" i="5" s="1"/>
  <c r="B11" i="5"/>
  <c r="B10" i="5"/>
  <c r="H10" i="5" s="1"/>
  <c r="B9" i="5"/>
  <c r="H9" i="5" s="1"/>
  <c r="B8" i="5"/>
  <c r="H8" i="5" s="1"/>
  <c r="B7" i="5"/>
  <c r="B6" i="5"/>
  <c r="H6" i="5" s="1"/>
  <c r="B5" i="5"/>
  <c r="H5" i="5" s="1"/>
  <c r="B4" i="5"/>
  <c r="H4" i="5" s="1"/>
  <c r="K26" i="3"/>
  <c r="J26" i="3"/>
  <c r="C26" i="3"/>
  <c r="B26" i="3"/>
  <c r="K25" i="3"/>
  <c r="J25" i="3"/>
  <c r="C25" i="3"/>
  <c r="B25" i="3"/>
  <c r="K24" i="3"/>
  <c r="J24" i="3"/>
  <c r="C24" i="3"/>
  <c r="B24" i="3"/>
  <c r="K23" i="3"/>
  <c r="J23" i="3"/>
  <c r="C23" i="3"/>
  <c r="B23" i="3"/>
  <c r="K22" i="3"/>
  <c r="J22" i="3"/>
  <c r="C22" i="3"/>
  <c r="B22" i="3"/>
  <c r="K21" i="3"/>
  <c r="J21" i="3"/>
  <c r="C21" i="3"/>
  <c r="B21" i="3"/>
  <c r="K20" i="3"/>
  <c r="J20" i="3"/>
  <c r="C20" i="3"/>
  <c r="B20" i="3"/>
  <c r="K19" i="3"/>
  <c r="C19" i="3"/>
  <c r="B19" i="3"/>
  <c r="J19" i="3" s="1"/>
  <c r="K18" i="3"/>
  <c r="C18" i="3"/>
  <c r="B18" i="3"/>
  <c r="J18" i="3" s="1"/>
  <c r="K17" i="3"/>
  <c r="C17" i="3"/>
  <c r="B17" i="3"/>
  <c r="K16" i="3"/>
  <c r="C16" i="3"/>
  <c r="B16" i="3"/>
  <c r="J16" i="3" s="1"/>
  <c r="K15" i="3"/>
  <c r="C15" i="3"/>
  <c r="B15" i="3"/>
  <c r="J15" i="3" s="1"/>
  <c r="K14" i="3"/>
  <c r="C14" i="3"/>
  <c r="B14" i="3"/>
  <c r="J14" i="3" s="1"/>
  <c r="K13" i="3"/>
  <c r="C13" i="3"/>
  <c r="B13" i="3"/>
  <c r="K12" i="3"/>
  <c r="C12" i="3"/>
  <c r="B12" i="3"/>
  <c r="J12" i="3" s="1"/>
  <c r="K11" i="3"/>
  <c r="C11" i="3"/>
  <c r="B11" i="3"/>
  <c r="J11" i="3" s="1"/>
  <c r="K10" i="3"/>
  <c r="C10" i="3"/>
  <c r="B10" i="3"/>
  <c r="J10" i="3" s="1"/>
  <c r="B9" i="3"/>
  <c r="D9" i="3" s="1"/>
  <c r="B8" i="3"/>
  <c r="D8" i="3" s="1"/>
  <c r="B7" i="3"/>
  <c r="D7" i="3" s="1"/>
  <c r="B6" i="3"/>
  <c r="D6" i="3" s="1"/>
  <c r="B5" i="3"/>
  <c r="D5" i="3" s="1"/>
  <c r="AJ35" i="10" l="1"/>
  <c r="H73" i="10"/>
  <c r="L9" i="1"/>
  <c r="L45" i="1"/>
  <c r="W5" i="11"/>
  <c r="W7" i="11"/>
  <c r="L21" i="3"/>
  <c r="O21" i="3" s="1"/>
  <c r="AB28" i="11"/>
  <c r="L14" i="1"/>
  <c r="L50" i="1"/>
  <c r="L9" i="7"/>
  <c r="L33" i="7"/>
  <c r="L22" i="9"/>
  <c r="U29" i="11"/>
  <c r="P7" i="8"/>
  <c r="Z9" i="8"/>
  <c r="P11" i="8"/>
  <c r="AJ11" i="8"/>
  <c r="Z13" i="8"/>
  <c r="U14" i="8"/>
  <c r="AE16" i="8"/>
  <c r="U18" i="8"/>
  <c r="P19" i="8"/>
  <c r="AE20" i="8"/>
  <c r="Z21" i="8"/>
  <c r="AJ23" i="8"/>
  <c r="Z25" i="8"/>
  <c r="U26" i="8"/>
  <c r="AJ27" i="8"/>
  <c r="AE28" i="8"/>
  <c r="P31" i="8"/>
  <c r="AE32" i="8"/>
  <c r="Z33" i="8"/>
  <c r="P35" i="8"/>
  <c r="AJ35" i="8"/>
  <c r="U38" i="8"/>
  <c r="AJ39" i="8"/>
  <c r="AE40" i="8"/>
  <c r="U42" i="8"/>
  <c r="P43" i="8"/>
  <c r="Z45" i="8"/>
  <c r="P47" i="8"/>
  <c r="AJ47" i="8"/>
  <c r="Z49" i="8"/>
  <c r="U50" i="8"/>
  <c r="AE52" i="8"/>
  <c r="V42" i="11"/>
  <c r="M21" i="11"/>
  <c r="Z33" i="11"/>
  <c r="F39" i="11"/>
  <c r="L4" i="7"/>
  <c r="L22" i="7"/>
  <c r="L46" i="7"/>
  <c r="D13" i="3"/>
  <c r="G13" i="3" s="1"/>
  <c r="D17" i="3"/>
  <c r="G17" i="3" s="1"/>
  <c r="L46" i="1"/>
  <c r="AE33" i="11"/>
  <c r="U34" i="11"/>
  <c r="K35" i="11"/>
  <c r="U36" i="11"/>
  <c r="K37" i="11"/>
  <c r="AE37" i="11"/>
  <c r="AG27" i="11"/>
  <c r="W28" i="11"/>
  <c r="AG19" i="11"/>
  <c r="AG25" i="11"/>
  <c r="D26" i="3"/>
  <c r="G26" i="3" s="1"/>
  <c r="L23" i="1"/>
  <c r="L25" i="7"/>
  <c r="D37" i="7"/>
  <c r="L49" i="7"/>
  <c r="AJ6" i="8"/>
  <c r="AE7" i="8"/>
  <c r="U9" i="8"/>
  <c r="P10" i="8"/>
  <c r="AE11" i="8"/>
  <c r="Z12" i="8"/>
  <c r="P14" i="8"/>
  <c r="AJ14" i="8"/>
  <c r="Z16" i="8"/>
  <c r="U17" i="8"/>
  <c r="AJ18" i="8"/>
  <c r="AE19" i="8"/>
  <c r="U21" i="8"/>
  <c r="P22" i="8"/>
  <c r="AE23" i="8"/>
  <c r="Z24" i="8"/>
  <c r="P26" i="8"/>
  <c r="AJ26" i="8"/>
  <c r="Z28" i="8"/>
  <c r="U29" i="8"/>
  <c r="AJ30" i="8"/>
  <c r="AE31" i="8"/>
  <c r="U33" i="8"/>
  <c r="P34" i="8"/>
  <c r="AE35" i="8"/>
  <c r="Z36" i="8"/>
  <c r="P38" i="8"/>
  <c r="AJ38" i="8"/>
  <c r="Z40" i="8"/>
  <c r="U41" i="8"/>
  <c r="AJ42" i="8"/>
  <c r="AE43" i="8"/>
  <c r="U45" i="8"/>
  <c r="P46" i="8"/>
  <c r="AE47" i="8"/>
  <c r="Z48" i="8"/>
  <c r="P50" i="8"/>
  <c r="AJ50" i="8"/>
  <c r="Z52" i="8"/>
  <c r="Z39" i="11"/>
  <c r="Q34" i="11"/>
  <c r="G35" i="11"/>
  <c r="AA35" i="11"/>
  <c r="Q36" i="11"/>
  <c r="Q38" i="11"/>
  <c r="H11" i="11"/>
  <c r="L23" i="3"/>
  <c r="N23" i="3" s="1"/>
  <c r="L32" i="1"/>
  <c r="J35" i="11"/>
  <c r="T36" i="11"/>
  <c r="J42" i="11"/>
  <c r="P41" i="11"/>
  <c r="U38" i="11"/>
  <c r="K39" i="11"/>
  <c r="AE39" i="11"/>
  <c r="U41" i="11"/>
  <c r="W21" i="11"/>
  <c r="AG22" i="11"/>
  <c r="W23" i="11"/>
  <c r="L47" i="1"/>
  <c r="L29" i="1"/>
  <c r="AF33" i="11"/>
  <c r="AF37" i="11"/>
  <c r="V38" i="11"/>
  <c r="L39" i="11"/>
  <c r="AF39" i="11"/>
  <c r="V41" i="11"/>
  <c r="AF42" i="11"/>
  <c r="K36" i="11"/>
  <c r="L5" i="7"/>
  <c r="Q50" i="5"/>
  <c r="N50" i="5" s="1"/>
  <c r="L12" i="1"/>
  <c r="E36" i="11"/>
  <c r="H13" i="11"/>
  <c r="E42" i="11"/>
  <c r="Y42" i="11"/>
  <c r="L11" i="1"/>
  <c r="P38" i="11"/>
  <c r="F42" i="11"/>
  <c r="Z42" i="11"/>
  <c r="L17" i="1"/>
  <c r="L41" i="1"/>
  <c r="L7" i="1"/>
  <c r="M11" i="6"/>
  <c r="G12" i="6"/>
  <c r="Y12" i="6"/>
  <c r="M14" i="6"/>
  <c r="G15" i="6"/>
  <c r="Y15" i="6"/>
  <c r="S16" i="6"/>
  <c r="G18" i="6"/>
  <c r="S19" i="6"/>
  <c r="M20" i="6"/>
  <c r="Y21" i="6"/>
  <c r="S22" i="6"/>
  <c r="M23" i="6"/>
  <c r="G24" i="6"/>
  <c r="Y24" i="6"/>
  <c r="M26" i="6"/>
  <c r="G27" i="6"/>
  <c r="Y27" i="6"/>
  <c r="S28" i="6"/>
  <c r="M32" i="6"/>
  <c r="Y33" i="6"/>
  <c r="S34" i="6"/>
  <c r="M35" i="6"/>
  <c r="G36" i="6"/>
  <c r="M47" i="6"/>
  <c r="G48" i="6"/>
  <c r="Y48" i="6"/>
  <c r="M50" i="6"/>
  <c r="G51" i="6"/>
  <c r="F34" i="11"/>
  <c r="P35" i="11"/>
  <c r="F36" i="11"/>
  <c r="Z36" i="11"/>
  <c r="P37" i="11"/>
  <c r="F38" i="11"/>
  <c r="Z38" i="11"/>
  <c r="F41" i="11"/>
  <c r="Z41" i="11"/>
  <c r="P42" i="11"/>
  <c r="H21" i="11"/>
  <c r="AB23" i="11"/>
  <c r="R24" i="11"/>
  <c r="U48" i="10"/>
  <c r="Z32" i="10"/>
  <c r="AE33" i="10"/>
  <c r="Z43" i="10"/>
  <c r="P45" i="10"/>
  <c r="AE48" i="10"/>
  <c r="Z62" i="10"/>
  <c r="AE65" i="10"/>
  <c r="Z49" i="10"/>
  <c r="U15" i="10"/>
  <c r="P20" i="10"/>
  <c r="Z39" i="10"/>
  <c r="AJ43" i="10"/>
  <c r="AE14" i="10"/>
  <c r="AJ71" i="10"/>
  <c r="I73" i="10"/>
  <c r="P7" i="10"/>
  <c r="AE8" i="10"/>
  <c r="P11" i="10"/>
  <c r="AE30" i="10"/>
  <c r="Z35" i="10"/>
  <c r="Z50" i="10"/>
  <c r="Z52" i="10"/>
  <c r="Z68" i="10"/>
  <c r="Z56" i="10"/>
  <c r="U61" i="10"/>
  <c r="AJ52" i="10"/>
  <c r="P55" i="10"/>
  <c r="Z65" i="10"/>
  <c r="AJ67" i="10"/>
  <c r="AE59" i="10"/>
  <c r="AJ48" i="10"/>
  <c r="AE17" i="10"/>
  <c r="P22" i="10"/>
  <c r="AE23" i="10"/>
  <c r="P26" i="10"/>
  <c r="AE27" i="10"/>
  <c r="AJ49" i="10"/>
  <c r="F21" i="5"/>
  <c r="H21" i="5" s="1"/>
  <c r="C21" i="5" s="1"/>
  <c r="F13" i="7"/>
  <c r="U51" i="10"/>
  <c r="C37" i="5"/>
  <c r="H53" i="5"/>
  <c r="E53" i="5" s="1"/>
  <c r="L44" i="1"/>
  <c r="U33" i="11"/>
  <c r="U40" i="10"/>
  <c r="K34" i="11"/>
  <c r="U35" i="11"/>
  <c r="J38" i="11"/>
  <c r="T39" i="11"/>
  <c r="AA41" i="11"/>
  <c r="Q42" i="11"/>
  <c r="L38" i="5"/>
  <c r="Q49" i="5"/>
  <c r="N49" i="5" s="1"/>
  <c r="Q53" i="5"/>
  <c r="L53" i="5" s="1"/>
  <c r="L36" i="1"/>
  <c r="L11" i="7"/>
  <c r="Z31" i="10"/>
  <c r="Z40" i="10"/>
  <c r="U45" i="10"/>
  <c r="P46" i="10"/>
  <c r="AE57" i="10"/>
  <c r="AE68" i="10"/>
  <c r="V35" i="11"/>
  <c r="AE36" i="11"/>
  <c r="U37" i="11"/>
  <c r="K38" i="11"/>
  <c r="AE38" i="11"/>
  <c r="U39" i="11"/>
  <c r="J41" i="11"/>
  <c r="D55" i="5"/>
  <c r="Q51" i="5"/>
  <c r="L51" i="5" s="1"/>
  <c r="L43" i="1"/>
  <c r="L48" i="1"/>
  <c r="K13" i="7"/>
  <c r="L6" i="7"/>
  <c r="L24" i="7"/>
  <c r="AE31" i="10"/>
  <c r="U37" i="10"/>
  <c r="AF36" i="11"/>
  <c r="V37" i="11"/>
  <c r="AF38" i="11"/>
  <c r="AE41" i="11"/>
  <c r="U42" i="11"/>
  <c r="H25" i="11"/>
  <c r="L42" i="5"/>
  <c r="Q47" i="5"/>
  <c r="N47" i="5" s="1"/>
  <c r="L26" i="1"/>
  <c r="L28" i="1"/>
  <c r="L38" i="1"/>
  <c r="AE35" i="10"/>
  <c r="Z37" i="10"/>
  <c r="AE51" i="10"/>
  <c r="P34" i="11"/>
  <c r="F35" i="11"/>
  <c r="E37" i="11"/>
  <c r="E39" i="11"/>
  <c r="L41" i="11"/>
  <c r="AF41" i="11"/>
  <c r="Q46" i="5"/>
  <c r="L46" i="5" s="1"/>
  <c r="Y51" i="6"/>
  <c r="L8" i="7"/>
  <c r="N53" i="8"/>
  <c r="Z41" i="10"/>
  <c r="U42" i="10"/>
  <c r="Z47" i="10"/>
  <c r="P57" i="10"/>
  <c r="AE58" i="10"/>
  <c r="P59" i="10"/>
  <c r="AJ64" i="10"/>
  <c r="AE69" i="10"/>
  <c r="J9" i="3"/>
  <c r="L9" i="3" s="1"/>
  <c r="F55" i="5"/>
  <c r="J5" i="3"/>
  <c r="L5" i="3" s="1"/>
  <c r="L22" i="3"/>
  <c r="N22" i="3" s="1"/>
  <c r="L25" i="3"/>
  <c r="N25" i="3" s="1"/>
  <c r="L18" i="1"/>
  <c r="Z50" i="8"/>
  <c r="P31" i="10"/>
  <c r="Z66" i="10"/>
  <c r="K15" i="11"/>
  <c r="U35" i="10"/>
  <c r="L25" i="1"/>
  <c r="J26" i="7"/>
  <c r="J54" i="7"/>
  <c r="L40" i="7"/>
  <c r="P17" i="10"/>
  <c r="Z19" i="10"/>
  <c r="Z21" i="10"/>
  <c r="P23" i="10"/>
  <c r="Z25" i="10"/>
  <c r="P27" i="10"/>
  <c r="AE32" i="10"/>
  <c r="AE50" i="10"/>
  <c r="AB20" i="11"/>
  <c r="R21" i="11"/>
  <c r="AB24" i="11"/>
  <c r="R25" i="11"/>
  <c r="Z42" i="10"/>
  <c r="P44" i="10"/>
  <c r="AE52" i="10"/>
  <c r="Z53" i="10"/>
  <c r="AJ54" i="10"/>
  <c r="U59" i="10"/>
  <c r="P60" i="10"/>
  <c r="AJ60" i="10"/>
  <c r="AE70" i="10"/>
  <c r="AB27" i="11"/>
  <c r="R28" i="11"/>
  <c r="AJ28" i="10"/>
  <c r="P66" i="10"/>
  <c r="P39" i="10"/>
  <c r="P47" i="10"/>
  <c r="H10" i="11"/>
  <c r="L30" i="1"/>
  <c r="L35" i="1"/>
  <c r="L40" i="5"/>
  <c r="H19" i="5"/>
  <c r="E19" i="5" s="1"/>
  <c r="L8" i="1"/>
  <c r="L10" i="1"/>
  <c r="L20" i="1"/>
  <c r="J7" i="3"/>
  <c r="L7" i="3" s="1"/>
  <c r="L20" i="3"/>
  <c r="N20" i="3" s="1"/>
  <c r="Q48" i="5"/>
  <c r="P48" i="5" s="1"/>
  <c r="L5" i="1"/>
  <c r="L27" i="1"/>
  <c r="L18" i="7"/>
  <c r="AE6" i="8"/>
  <c r="P9" i="8"/>
  <c r="Z11" i="8"/>
  <c r="U12" i="8"/>
  <c r="AJ13" i="8"/>
  <c r="U16" i="8"/>
  <c r="AE18" i="8"/>
  <c r="Z19" i="8"/>
  <c r="P21" i="8"/>
  <c r="Z23" i="8"/>
  <c r="AJ25" i="8"/>
  <c r="AE26" i="8"/>
  <c r="U28" i="8"/>
  <c r="AE30" i="8"/>
  <c r="P33" i="8"/>
  <c r="AJ33" i="8"/>
  <c r="Z35" i="8"/>
  <c r="AJ37" i="8"/>
  <c r="U40" i="8"/>
  <c r="P41" i="8"/>
  <c r="AE42" i="8"/>
  <c r="P45" i="8"/>
  <c r="Z47" i="8"/>
  <c r="U48" i="8"/>
  <c r="AJ49" i="8"/>
  <c r="U52" i="8"/>
  <c r="AE41" i="10"/>
  <c r="Z48" i="10"/>
  <c r="P69" i="10"/>
  <c r="G36" i="11"/>
  <c r="E35" i="11"/>
  <c r="H7" i="11"/>
  <c r="V29" i="11"/>
  <c r="W19" i="11"/>
  <c r="W33" i="11" s="1"/>
  <c r="J13" i="7"/>
  <c r="F37" i="7"/>
  <c r="I51" i="1"/>
  <c r="L26" i="3"/>
  <c r="O26" i="3" s="1"/>
  <c r="K51" i="1"/>
  <c r="L6" i="1"/>
  <c r="L24" i="1"/>
  <c r="L42" i="1"/>
  <c r="L10" i="7"/>
  <c r="L17" i="7"/>
  <c r="K37" i="7"/>
  <c r="L35" i="7"/>
  <c r="L41" i="7"/>
  <c r="P33" i="10"/>
  <c r="Z44" i="10"/>
  <c r="P29" i="11"/>
  <c r="H35" i="5"/>
  <c r="C35" i="5" s="1"/>
  <c r="H48" i="5"/>
  <c r="E48" i="5" s="1"/>
  <c r="K27" i="3"/>
  <c r="E51" i="1"/>
  <c r="D25" i="3"/>
  <c r="G25" i="3" s="1"/>
  <c r="F25" i="5"/>
  <c r="H25" i="5" s="1"/>
  <c r="G25" i="5" s="1"/>
  <c r="L16" i="1"/>
  <c r="L34" i="1"/>
  <c r="AJ30" i="10"/>
  <c r="P63" i="10"/>
  <c r="AE64" i="10"/>
  <c r="AA36" i="11"/>
  <c r="Q29" i="11"/>
  <c r="C5" i="5"/>
  <c r="H26" i="7"/>
  <c r="E37" i="7"/>
  <c r="E54" i="7"/>
  <c r="L21" i="1"/>
  <c r="L39" i="1"/>
  <c r="S5" i="6"/>
  <c r="G7" i="6"/>
  <c r="S8" i="6"/>
  <c r="M9" i="6"/>
  <c r="Y10" i="6"/>
  <c r="M12" i="6"/>
  <c r="G13" i="6"/>
  <c r="Y13" i="6"/>
  <c r="S14" i="6"/>
  <c r="M15" i="6"/>
  <c r="G16" i="6"/>
  <c r="Y16" i="6"/>
  <c r="S17" i="6"/>
  <c r="S20" i="6"/>
  <c r="M21" i="6"/>
  <c r="Y22" i="6"/>
  <c r="M24" i="6"/>
  <c r="G25" i="6"/>
  <c r="Y25" i="6"/>
  <c r="S26" i="6"/>
  <c r="M27" i="6"/>
  <c r="Y34" i="6"/>
  <c r="M36" i="6"/>
  <c r="G37" i="6"/>
  <c r="Y37" i="6"/>
  <c r="S38" i="6"/>
  <c r="L16" i="7"/>
  <c r="L27" i="7"/>
  <c r="X72" i="10"/>
  <c r="Z60" i="10"/>
  <c r="V15" i="11"/>
  <c r="J36" i="11"/>
  <c r="M8" i="11"/>
  <c r="G15" i="11"/>
  <c r="Q54" i="5"/>
  <c r="N54" i="5" s="1"/>
  <c r="H13" i="5"/>
  <c r="C13" i="5" s="1"/>
  <c r="H47" i="5"/>
  <c r="C47" i="5" s="1"/>
  <c r="H49" i="5"/>
  <c r="C49" i="5" s="1"/>
  <c r="L13" i="1"/>
  <c r="L31" i="1"/>
  <c r="L49" i="1"/>
  <c r="E13" i="7"/>
  <c r="L7" i="7"/>
  <c r="L12" i="7"/>
  <c r="K26" i="7"/>
  <c r="L32" i="7"/>
  <c r="L34" i="7"/>
  <c r="I54" i="7"/>
  <c r="L45" i="7"/>
  <c r="L50" i="7"/>
  <c r="U7" i="8"/>
  <c r="O53" i="8"/>
  <c r="AE9" i="8"/>
  <c r="P12" i="8"/>
  <c r="Z14" i="8"/>
  <c r="AJ16" i="8"/>
  <c r="U19" i="8"/>
  <c r="AE21" i="8"/>
  <c r="P24" i="8"/>
  <c r="Z26" i="8"/>
  <c r="AJ28" i="8"/>
  <c r="U31" i="8"/>
  <c r="AE33" i="8"/>
  <c r="P36" i="8"/>
  <c r="Z38" i="8"/>
  <c r="AJ40" i="8"/>
  <c r="U43" i="8"/>
  <c r="AE45" i="8"/>
  <c r="P48" i="8"/>
  <c r="U46" i="10"/>
  <c r="Q15" i="11"/>
  <c r="F15" i="11"/>
  <c r="F33" i="11"/>
  <c r="T42" i="11"/>
  <c r="W14" i="11"/>
  <c r="W42" i="11" s="1"/>
  <c r="AJ31" i="10"/>
  <c r="L15" i="1"/>
  <c r="L33" i="1"/>
  <c r="I13" i="7"/>
  <c r="L23" i="7"/>
  <c r="L29" i="7"/>
  <c r="L31" i="7"/>
  <c r="D54" i="7"/>
  <c r="L42" i="7"/>
  <c r="L47" i="7"/>
  <c r="L64" i="9"/>
  <c r="U30" i="10"/>
  <c r="Z46" i="10"/>
  <c r="Z55" i="10"/>
  <c r="AJ65" i="10"/>
  <c r="J15" i="11"/>
  <c r="Z35" i="11"/>
  <c r="F37" i="11"/>
  <c r="AB9" i="11"/>
  <c r="AB11" i="11"/>
  <c r="Y39" i="11"/>
  <c r="F29" i="11"/>
  <c r="AF15" i="11"/>
  <c r="F54" i="7"/>
  <c r="T38" i="11"/>
  <c r="W10" i="11"/>
  <c r="D21" i="3"/>
  <c r="G21" i="3" s="1"/>
  <c r="C9" i="5"/>
  <c r="H18" i="5"/>
  <c r="G18" i="5" s="1"/>
  <c r="H23" i="5"/>
  <c r="C23" i="5" s="1"/>
  <c r="H50" i="5"/>
  <c r="E50" i="5" s="1"/>
  <c r="H52" i="5"/>
  <c r="G52" i="5" s="1"/>
  <c r="L4" i="1"/>
  <c r="D51" i="1"/>
  <c r="L22" i="1"/>
  <c r="L40" i="1"/>
  <c r="M16" i="6"/>
  <c r="D13" i="7"/>
  <c r="D26" i="7"/>
  <c r="L20" i="7"/>
  <c r="L28" i="7"/>
  <c r="L39" i="7"/>
  <c r="L44" i="7"/>
  <c r="L51" i="7"/>
  <c r="AJ62" i="10"/>
  <c r="AJ66" i="10"/>
  <c r="AE67" i="10"/>
  <c r="H14" i="11"/>
  <c r="G42" i="11"/>
  <c r="K29" i="11"/>
  <c r="AE29" i="11"/>
  <c r="AG23" i="11"/>
  <c r="W24" i="11"/>
  <c r="G20" i="6"/>
  <c r="E26" i="7"/>
  <c r="I37" i="7"/>
  <c r="AB53" i="8"/>
  <c r="P33" i="11"/>
  <c r="E34" i="11"/>
  <c r="H6" i="11"/>
  <c r="T41" i="11"/>
  <c r="W13" i="11"/>
  <c r="W41" i="11" s="1"/>
  <c r="H17" i="5"/>
  <c r="C17" i="5" s="1"/>
  <c r="L24" i="3"/>
  <c r="O24" i="3" s="1"/>
  <c r="F24" i="5"/>
  <c r="H24" i="5" s="1"/>
  <c r="C24" i="5" s="1"/>
  <c r="J51" i="1"/>
  <c r="F51" i="1"/>
  <c r="L19" i="1"/>
  <c r="L37" i="1"/>
  <c r="F26" i="7"/>
  <c r="L19" i="7"/>
  <c r="J37" i="7"/>
  <c r="L30" i="7"/>
  <c r="AB10" i="11"/>
  <c r="Y38" i="11"/>
  <c r="V36" i="11"/>
  <c r="L14" i="9"/>
  <c r="L26" i="9"/>
  <c r="L50" i="9"/>
  <c r="P8" i="10"/>
  <c r="Z10" i="10"/>
  <c r="AJ12" i="10"/>
  <c r="P30" i="10"/>
  <c r="AJ33" i="10"/>
  <c r="AE34" i="10"/>
  <c r="AE38" i="10"/>
  <c r="AJ39" i="10"/>
  <c r="P53" i="10"/>
  <c r="P56" i="10"/>
  <c r="Z59" i="10"/>
  <c r="U60" i="10"/>
  <c r="U70" i="10"/>
  <c r="E33" i="11"/>
  <c r="H9" i="11"/>
  <c r="Y41" i="11"/>
  <c r="L42" i="11"/>
  <c r="AE42" i="11"/>
  <c r="J29" i="11"/>
  <c r="AB21" i="11"/>
  <c r="R22" i="11"/>
  <c r="V39" i="11"/>
  <c r="L52" i="7"/>
  <c r="Z7" i="8"/>
  <c r="U8" i="8"/>
  <c r="AJ9" i="8"/>
  <c r="AE10" i="8"/>
  <c r="P13" i="8"/>
  <c r="AE14" i="8"/>
  <c r="Z15" i="8"/>
  <c r="P17" i="8"/>
  <c r="AJ17" i="8"/>
  <c r="U20" i="8"/>
  <c r="AJ21" i="8"/>
  <c r="AE22" i="8"/>
  <c r="U24" i="8"/>
  <c r="P25" i="8"/>
  <c r="Z27" i="8"/>
  <c r="P29" i="8"/>
  <c r="AJ29" i="8"/>
  <c r="Z31" i="8"/>
  <c r="U32" i="8"/>
  <c r="AE34" i="8"/>
  <c r="U36" i="8"/>
  <c r="P37" i="8"/>
  <c r="AE38" i="8"/>
  <c r="Z39" i="8"/>
  <c r="AJ41" i="8"/>
  <c r="Z43" i="8"/>
  <c r="U44" i="8"/>
  <c r="AJ45" i="8"/>
  <c r="AE46" i="8"/>
  <c r="P49" i="8"/>
  <c r="AE50" i="8"/>
  <c r="Z51" i="8"/>
  <c r="AJ52" i="8"/>
  <c r="L16" i="9"/>
  <c r="L28" i="9"/>
  <c r="L40" i="9"/>
  <c r="L52" i="9"/>
  <c r="L69" i="9"/>
  <c r="U43" i="10"/>
  <c r="P49" i="10"/>
  <c r="AE54" i="10"/>
  <c r="Z58" i="10"/>
  <c r="Z61" i="10"/>
  <c r="AE63" i="10"/>
  <c r="AE66" i="10"/>
  <c r="U68" i="10"/>
  <c r="Y15" i="11"/>
  <c r="AE34" i="11"/>
  <c r="T35" i="11"/>
  <c r="W8" i="11"/>
  <c r="G37" i="11"/>
  <c r="Z37" i="11"/>
  <c r="AB25" i="11"/>
  <c r="R27" i="11"/>
  <c r="L36" i="7"/>
  <c r="K54" i="7"/>
  <c r="AE6" i="10"/>
  <c r="Z7" i="10"/>
  <c r="U8" i="10"/>
  <c r="AJ9" i="10"/>
  <c r="AE10" i="10"/>
  <c r="Z11" i="10"/>
  <c r="U12" i="10"/>
  <c r="P13" i="10"/>
  <c r="AJ13" i="10"/>
  <c r="Z15" i="10"/>
  <c r="U16" i="10"/>
  <c r="AJ17" i="10"/>
  <c r="AE18" i="10"/>
  <c r="U20" i="10"/>
  <c r="U22" i="10"/>
  <c r="AJ23" i="10"/>
  <c r="AE24" i="10"/>
  <c r="U26" i="10"/>
  <c r="AJ27" i="10"/>
  <c r="AE28" i="10"/>
  <c r="Z29" i="10"/>
  <c r="U33" i="10"/>
  <c r="P38" i="10"/>
  <c r="U39" i="10"/>
  <c r="P41" i="10"/>
  <c r="U62" i="10"/>
  <c r="U65" i="10"/>
  <c r="H5" i="11"/>
  <c r="Z15" i="11"/>
  <c r="AF34" i="11"/>
  <c r="H8" i="11"/>
  <c r="AB8" i="11"/>
  <c r="W11" i="11"/>
  <c r="K41" i="11"/>
  <c r="E15" i="11"/>
  <c r="R19" i="11"/>
  <c r="AF29" i="11"/>
  <c r="W20" i="11"/>
  <c r="W34" i="11" s="1"/>
  <c r="AG21" i="11"/>
  <c r="M23" i="11"/>
  <c r="H28" i="11"/>
  <c r="V33" i="11"/>
  <c r="AC53" i="8"/>
  <c r="L44" i="9"/>
  <c r="L73" i="9"/>
  <c r="P6" i="10"/>
  <c r="AJ6" i="10"/>
  <c r="AE7" i="10"/>
  <c r="Z8" i="10"/>
  <c r="U9" i="10"/>
  <c r="P10" i="10"/>
  <c r="AJ10" i="10"/>
  <c r="AE11" i="10"/>
  <c r="Z12" i="10"/>
  <c r="U13" i="10"/>
  <c r="AJ14" i="10"/>
  <c r="AE15" i="10"/>
  <c r="U17" i="10"/>
  <c r="P18" i="10"/>
  <c r="AE19" i="10"/>
  <c r="Z20" i="10"/>
  <c r="AE21" i="10"/>
  <c r="Z22" i="10"/>
  <c r="U23" i="10"/>
  <c r="P24" i="10"/>
  <c r="AE25" i="10"/>
  <c r="Z26" i="10"/>
  <c r="U27" i="10"/>
  <c r="P28" i="10"/>
  <c r="U38" i="10"/>
  <c r="P42" i="10"/>
  <c r="AJ45" i="10"/>
  <c r="AE47" i="10"/>
  <c r="U49" i="10"/>
  <c r="P50" i="10"/>
  <c r="AJ51" i="10"/>
  <c r="AE55" i="10"/>
  <c r="T34" i="11"/>
  <c r="Y35" i="11"/>
  <c r="Q37" i="11"/>
  <c r="E38" i="11"/>
  <c r="J39" i="11"/>
  <c r="AA39" i="11"/>
  <c r="T15" i="11"/>
  <c r="T29" i="11"/>
  <c r="H20" i="11"/>
  <c r="AB22" i="11"/>
  <c r="R23" i="11"/>
  <c r="Y33" i="11"/>
  <c r="P6" i="8"/>
  <c r="Z8" i="8"/>
  <c r="AJ10" i="8"/>
  <c r="U13" i="8"/>
  <c r="AE15" i="8"/>
  <c r="P18" i="8"/>
  <c r="Z20" i="8"/>
  <c r="AJ22" i="8"/>
  <c r="U25" i="8"/>
  <c r="AE27" i="8"/>
  <c r="P30" i="8"/>
  <c r="Z32" i="8"/>
  <c r="AJ34" i="8"/>
  <c r="U37" i="8"/>
  <c r="AE39" i="8"/>
  <c r="P42" i="8"/>
  <c r="Z44" i="8"/>
  <c r="AJ46" i="8"/>
  <c r="U49" i="8"/>
  <c r="AE51" i="8"/>
  <c r="L15" i="9"/>
  <c r="L27" i="9"/>
  <c r="L39" i="9"/>
  <c r="L51" i="9"/>
  <c r="L68" i="9"/>
  <c r="L80" i="9"/>
  <c r="P14" i="10"/>
  <c r="Z16" i="10"/>
  <c r="AJ18" i="10"/>
  <c r="AJ24" i="10"/>
  <c r="AE29" i="10"/>
  <c r="U31" i="10"/>
  <c r="P32" i="10"/>
  <c r="U34" i="10"/>
  <c r="P35" i="10"/>
  <c r="U57" i="10"/>
  <c r="AJ59" i="10"/>
  <c r="P61" i="10"/>
  <c r="P64" i="10"/>
  <c r="U66" i="10"/>
  <c r="P67" i="10"/>
  <c r="U69" i="10"/>
  <c r="Z71" i="10"/>
  <c r="T37" i="11"/>
  <c r="Q41" i="11"/>
  <c r="M20" i="11"/>
  <c r="AG20" i="11"/>
  <c r="AG28" i="11"/>
  <c r="AE37" i="10"/>
  <c r="AJ42" i="10"/>
  <c r="AE46" i="10"/>
  <c r="P52" i="10"/>
  <c r="AJ58" i="10"/>
  <c r="Q33" i="11"/>
  <c r="P36" i="11"/>
  <c r="E29" i="11"/>
  <c r="H24" i="11"/>
  <c r="L48" i="7"/>
  <c r="L53" i="7"/>
  <c r="AJ7" i="8"/>
  <c r="AD53" i="8"/>
  <c r="U10" i="8"/>
  <c r="AE12" i="8"/>
  <c r="P15" i="8"/>
  <c r="AJ15" i="8"/>
  <c r="Z17" i="8"/>
  <c r="AJ19" i="8"/>
  <c r="U22" i="8"/>
  <c r="P23" i="8"/>
  <c r="AE24" i="8"/>
  <c r="P27" i="8"/>
  <c r="Z29" i="8"/>
  <c r="U30" i="8"/>
  <c r="AJ31" i="8"/>
  <c r="U34" i="8"/>
  <c r="AE36" i="8"/>
  <c r="Z37" i="8"/>
  <c r="P39" i="8"/>
  <c r="Z41" i="8"/>
  <c r="AJ43" i="8"/>
  <c r="AE44" i="8"/>
  <c r="U46" i="8"/>
  <c r="AE48" i="8"/>
  <c r="P51" i="8"/>
  <c r="L12" i="9"/>
  <c r="L36" i="9"/>
  <c r="L60" i="9"/>
  <c r="Z13" i="10"/>
  <c r="AJ15" i="10"/>
  <c r="U18" i="10"/>
  <c r="AE20" i="10"/>
  <c r="AE22" i="10"/>
  <c r="U24" i="10"/>
  <c r="AE26" i="10"/>
  <c r="U28" i="10"/>
  <c r="Z34" i="10"/>
  <c r="P43" i="10"/>
  <c r="P48" i="10"/>
  <c r="U52" i="10"/>
  <c r="AE53" i="10"/>
  <c r="AJ55" i="10"/>
  <c r="AE56" i="10"/>
  <c r="AJ61" i="10"/>
  <c r="Z63" i="10"/>
  <c r="P65" i="10"/>
  <c r="P70" i="10"/>
  <c r="AJ70" i="10"/>
  <c r="T33" i="11"/>
  <c r="Y34" i="11"/>
  <c r="AE35" i="11"/>
  <c r="W9" i="11"/>
  <c r="P39" i="11"/>
  <c r="E41" i="11"/>
  <c r="AA42" i="11"/>
  <c r="AB19" i="11"/>
  <c r="R20" i="11"/>
  <c r="G41" i="11"/>
  <c r="M39" i="6"/>
  <c r="G40" i="6"/>
  <c r="Y40" i="6"/>
  <c r="S41" i="6"/>
  <c r="G43" i="6"/>
  <c r="S44" i="6"/>
  <c r="M45" i="6"/>
  <c r="Y46" i="6"/>
  <c r="M48" i="6"/>
  <c r="G49" i="6"/>
  <c r="Y49" i="6"/>
  <c r="S50" i="6"/>
  <c r="M51" i="6"/>
  <c r="I26" i="7"/>
  <c r="L21" i="7"/>
  <c r="L43" i="7"/>
  <c r="M53" i="8"/>
  <c r="AJ8" i="8"/>
  <c r="Z10" i="8"/>
  <c r="U11" i="8"/>
  <c r="AJ12" i="8"/>
  <c r="AE13" i="8"/>
  <c r="U15" i="8"/>
  <c r="P16" i="8"/>
  <c r="AE17" i="8"/>
  <c r="Z18" i="8"/>
  <c r="P20" i="8"/>
  <c r="AJ20" i="8"/>
  <c r="Z22" i="8"/>
  <c r="U23" i="8"/>
  <c r="AJ24" i="8"/>
  <c r="AE25" i="8"/>
  <c r="U27" i="8"/>
  <c r="P28" i="8"/>
  <c r="AE29" i="8"/>
  <c r="Z30" i="8"/>
  <c r="P32" i="8"/>
  <c r="AJ32" i="8"/>
  <c r="Z34" i="8"/>
  <c r="U35" i="8"/>
  <c r="AJ36" i="8"/>
  <c r="AE37" i="8"/>
  <c r="U39" i="8"/>
  <c r="P40" i="8"/>
  <c r="AE41" i="8"/>
  <c r="Z42" i="8"/>
  <c r="P44" i="8"/>
  <c r="AJ44" i="8"/>
  <c r="Z46" i="8"/>
  <c r="U47" i="8"/>
  <c r="AJ48" i="8"/>
  <c r="AE49" i="8"/>
  <c r="U51" i="8"/>
  <c r="P52" i="8"/>
  <c r="L72" i="9"/>
  <c r="L84" i="9"/>
  <c r="AJ37" i="10"/>
  <c r="AE39" i="10"/>
  <c r="P40" i="10"/>
  <c r="AJ40" i="10"/>
  <c r="AE44" i="10"/>
  <c r="Z51" i="10"/>
  <c r="P62" i="10"/>
  <c r="U64" i="10"/>
  <c r="U67" i="10"/>
  <c r="Z69" i="10"/>
  <c r="U15" i="11"/>
  <c r="Z34" i="11"/>
  <c r="AF35" i="11"/>
  <c r="K42" i="11"/>
  <c r="G33" i="11"/>
  <c r="Z29" i="11"/>
  <c r="AG24" i="11"/>
  <c r="M27" i="11"/>
  <c r="L35" i="11"/>
  <c r="AB7" i="11"/>
  <c r="R8" i="11"/>
  <c r="O36" i="11"/>
  <c r="AB14" i="11"/>
  <c r="H19" i="11"/>
  <c r="Y29" i="11"/>
  <c r="AA34" i="11"/>
  <c r="M7" i="11"/>
  <c r="AG7" i="11"/>
  <c r="AD35" i="11"/>
  <c r="M14" i="11"/>
  <c r="AG14" i="11"/>
  <c r="AD42" i="11"/>
  <c r="H23" i="11"/>
  <c r="H27" i="11"/>
  <c r="L34" i="11"/>
  <c r="AB6" i="11"/>
  <c r="R7" i="11"/>
  <c r="O35" i="11"/>
  <c r="AB13" i="11"/>
  <c r="R14" i="11"/>
  <c r="O42" i="11"/>
  <c r="AA29" i="11"/>
  <c r="AA33" i="11"/>
  <c r="M6" i="11"/>
  <c r="AG6" i="11"/>
  <c r="AD34" i="11"/>
  <c r="M13" i="11"/>
  <c r="AG13" i="11"/>
  <c r="AG41" i="11" s="1"/>
  <c r="AD41" i="11"/>
  <c r="L29" i="11"/>
  <c r="W22" i="11"/>
  <c r="W25" i="11"/>
  <c r="Y37" i="11"/>
  <c r="L33" i="11"/>
  <c r="AB5" i="11"/>
  <c r="R6" i="11"/>
  <c r="O34" i="11"/>
  <c r="R13" i="11"/>
  <c r="O41" i="11"/>
  <c r="M19" i="11"/>
  <c r="G29" i="11"/>
  <c r="G39" i="11"/>
  <c r="M5" i="11"/>
  <c r="AG5" i="11"/>
  <c r="AD33" i="11"/>
  <c r="AD15" i="11"/>
  <c r="M11" i="11"/>
  <c r="AG11" i="11"/>
  <c r="AD39" i="11"/>
  <c r="H22" i="11"/>
  <c r="Y36" i="11"/>
  <c r="R5" i="11"/>
  <c r="O33" i="11"/>
  <c r="O15" i="11"/>
  <c r="L38" i="11"/>
  <c r="R11" i="11"/>
  <c r="O39" i="11"/>
  <c r="AA15" i="11"/>
  <c r="M22" i="11"/>
  <c r="M25" i="11"/>
  <c r="J33" i="11"/>
  <c r="G38" i="11"/>
  <c r="AE68" i="11"/>
  <c r="AG68" i="11" s="1"/>
  <c r="AG8" i="11"/>
  <c r="AD36" i="11"/>
  <c r="AA37" i="11"/>
  <c r="M10" i="11"/>
  <c r="AG10" i="11"/>
  <c r="AD38" i="11"/>
  <c r="K33" i="11"/>
  <c r="V34" i="11"/>
  <c r="AF68" i="11"/>
  <c r="L37" i="11"/>
  <c r="R10" i="11"/>
  <c r="O38" i="11"/>
  <c r="M9" i="11"/>
  <c r="AG9" i="11"/>
  <c r="AD37" i="11"/>
  <c r="AG56" i="11"/>
  <c r="AB68" i="11"/>
  <c r="L36" i="11"/>
  <c r="R9" i="11"/>
  <c r="O37" i="11"/>
  <c r="L15" i="11"/>
  <c r="M24" i="11"/>
  <c r="M28" i="11"/>
  <c r="J37" i="11"/>
  <c r="P15" i="11"/>
  <c r="AE15" i="11"/>
  <c r="O29" i="11"/>
  <c r="AD29" i="11"/>
  <c r="M72" i="10"/>
  <c r="P9" i="10"/>
  <c r="P37" i="10"/>
  <c r="AE40" i="10"/>
  <c r="U55" i="10"/>
  <c r="U58" i="10"/>
  <c r="AG72" i="10"/>
  <c r="AH72" i="10"/>
  <c r="O72" i="10"/>
  <c r="AI72" i="10"/>
  <c r="R72" i="10"/>
  <c r="U6" i="10"/>
  <c r="AB72" i="10"/>
  <c r="AJ7" i="10"/>
  <c r="Z9" i="10"/>
  <c r="U10" i="10"/>
  <c r="AJ11" i="10"/>
  <c r="AE12" i="10"/>
  <c r="U14" i="10"/>
  <c r="P15" i="10"/>
  <c r="AE16" i="10"/>
  <c r="Z17" i="10"/>
  <c r="P19" i="10"/>
  <c r="AJ19" i="10"/>
  <c r="P21" i="10"/>
  <c r="AJ21" i="10"/>
  <c r="Z23" i="10"/>
  <c r="P25" i="10"/>
  <c r="AJ25" i="10"/>
  <c r="Z27" i="10"/>
  <c r="P29" i="10"/>
  <c r="AJ38" i="10"/>
  <c r="AJ46" i="10"/>
  <c r="AJ57" i="10"/>
  <c r="AJ68" i="10"/>
  <c r="AD72" i="10"/>
  <c r="S72" i="10"/>
  <c r="T72" i="10"/>
  <c r="W72" i="10"/>
  <c r="Z6" i="10"/>
  <c r="U7" i="10"/>
  <c r="AJ8" i="10"/>
  <c r="AE9" i="10"/>
  <c r="U11" i="10"/>
  <c r="P12" i="10"/>
  <c r="AE13" i="10"/>
  <c r="Z14" i="10"/>
  <c r="P16" i="10"/>
  <c r="AJ16" i="10"/>
  <c r="Z18" i="10"/>
  <c r="U19" i="10"/>
  <c r="AJ20" i="10"/>
  <c r="U21" i="10"/>
  <c r="AJ22" i="10"/>
  <c r="Z24" i="10"/>
  <c r="U25" i="10"/>
  <c r="AJ26" i="10"/>
  <c r="Z28" i="10"/>
  <c r="U29" i="10"/>
  <c r="AE42" i="10"/>
  <c r="AE45" i="10"/>
  <c r="AE61" i="10"/>
  <c r="U71" i="10"/>
  <c r="Z30" i="10"/>
  <c r="AJ41" i="10"/>
  <c r="AJ47" i="10"/>
  <c r="AJ53" i="10"/>
  <c r="P68" i="10"/>
  <c r="AJ29" i="10"/>
  <c r="U41" i="10"/>
  <c r="U47" i="10"/>
  <c r="U53" i="10"/>
  <c r="AE60" i="10"/>
  <c r="Z67" i="10"/>
  <c r="P34" i="10"/>
  <c r="Z45" i="10"/>
  <c r="P51" i="10"/>
  <c r="P58" i="10"/>
  <c r="Z64" i="10"/>
  <c r="AE71" i="10"/>
  <c r="Y72" i="10"/>
  <c r="K73" i="10"/>
  <c r="J73" i="10"/>
  <c r="N72" i="10"/>
  <c r="AC72" i="10"/>
  <c r="Z33" i="10"/>
  <c r="Z38" i="10"/>
  <c r="AJ44" i="10"/>
  <c r="AJ50" i="10"/>
  <c r="Z57" i="10"/>
  <c r="AJ63" i="10"/>
  <c r="P71" i="10"/>
  <c r="AJ32" i="10"/>
  <c r="U44" i="10"/>
  <c r="U50" i="10"/>
  <c r="AJ56" i="10"/>
  <c r="U63" i="10"/>
  <c r="Z70" i="10"/>
  <c r="U32" i="10"/>
  <c r="AE43" i="10"/>
  <c r="AE49" i="10"/>
  <c r="U56" i="10"/>
  <c r="AE62" i="10"/>
  <c r="AJ69" i="10"/>
  <c r="L46" i="9"/>
  <c r="L58" i="9"/>
  <c r="L87" i="9"/>
  <c r="L70" i="9"/>
  <c r="L94" i="9"/>
  <c r="L9" i="9"/>
  <c r="L45" i="9"/>
  <c r="L67" i="9"/>
  <c r="L74" i="9"/>
  <c r="L86" i="9"/>
  <c r="L81" i="9"/>
  <c r="L11" i="9"/>
  <c r="L23" i="9"/>
  <c r="L59" i="9"/>
  <c r="L88" i="9"/>
  <c r="L4" i="9"/>
  <c r="L83" i="9"/>
  <c r="L95" i="9"/>
  <c r="L13" i="9"/>
  <c r="L25" i="9"/>
  <c r="L37" i="9"/>
  <c r="L76" i="9"/>
  <c r="L17" i="9"/>
  <c r="L30" i="9"/>
  <c r="L43" i="9"/>
  <c r="L56" i="9"/>
  <c r="L57" i="9"/>
  <c r="L71" i="9"/>
  <c r="L85" i="9"/>
  <c r="L89" i="9"/>
  <c r="L55" i="9"/>
  <c r="L10" i="9"/>
  <c r="L24" i="9"/>
  <c r="L38" i="9"/>
  <c r="L82" i="9"/>
  <c r="L96" i="9"/>
  <c r="L5" i="9"/>
  <c r="L31" i="9"/>
  <c r="K97" i="9"/>
  <c r="L18" i="9"/>
  <c r="L77" i="9"/>
  <c r="L90" i="9"/>
  <c r="D97" i="9"/>
  <c r="L29" i="9"/>
  <c r="L42" i="9"/>
  <c r="E97" i="9"/>
  <c r="L41" i="9"/>
  <c r="L54" i="9"/>
  <c r="I97" i="9"/>
  <c r="L21" i="9"/>
  <c r="L49" i="9"/>
  <c r="L53" i="9"/>
  <c r="L63" i="9"/>
  <c r="L66" i="9"/>
  <c r="L79" i="9"/>
  <c r="L92" i="9"/>
  <c r="L93" i="9"/>
  <c r="L34" i="9"/>
  <c r="L48" i="9"/>
  <c r="L62" i="9"/>
  <c r="H97" i="9"/>
  <c r="F97" i="9"/>
  <c r="L20" i="9"/>
  <c r="L35" i="9"/>
  <c r="L6" i="9"/>
  <c r="L19" i="9"/>
  <c r="L32" i="9"/>
  <c r="L33" i="9"/>
  <c r="L47" i="9"/>
  <c r="L61" i="9"/>
  <c r="L65" i="9"/>
  <c r="L75" i="9"/>
  <c r="L78" i="9"/>
  <c r="L91" i="9"/>
  <c r="L7" i="9"/>
  <c r="L8" i="9"/>
  <c r="J97" i="9"/>
  <c r="P8" i="8"/>
  <c r="R53" i="8"/>
  <c r="AI53" i="8"/>
  <c r="S53" i="8"/>
  <c r="T53" i="8"/>
  <c r="U6" i="8"/>
  <c r="AE8" i="8"/>
  <c r="AG53" i="8"/>
  <c r="AJ51" i="8"/>
  <c r="Y53" i="8"/>
  <c r="AH53" i="8"/>
  <c r="W53" i="8"/>
  <c r="X53" i="8"/>
  <c r="Z6" i="8"/>
  <c r="S46" i="6"/>
  <c r="G5" i="6"/>
  <c r="Y5" i="6"/>
  <c r="G8" i="6"/>
  <c r="S9" i="6"/>
  <c r="M10" i="6"/>
  <c r="Y11" i="6"/>
  <c r="M13" i="6"/>
  <c r="G14" i="6"/>
  <c r="Y14" i="6"/>
  <c r="Y23" i="6"/>
  <c r="M25" i="6"/>
  <c r="G26" i="6"/>
  <c r="Y26" i="6"/>
  <c r="S10" i="6"/>
  <c r="Y31" i="6"/>
  <c r="Y20" i="6"/>
  <c r="S27" i="6"/>
  <c r="G29" i="6"/>
  <c r="Y29" i="6"/>
  <c r="S30" i="6"/>
  <c r="M31" i="6"/>
  <c r="G32" i="6"/>
  <c r="S33" i="6"/>
  <c r="M34" i="6"/>
  <c r="Y35" i="6"/>
  <c r="M37" i="6"/>
  <c r="G38" i="6"/>
  <c r="Y38" i="6"/>
  <c r="S39" i="6"/>
  <c r="G41" i="6"/>
  <c r="Y41" i="6"/>
  <c r="G44" i="6"/>
  <c r="S45" i="6"/>
  <c r="M46" i="6"/>
  <c r="M18" i="6"/>
  <c r="Y17" i="6"/>
  <c r="M17" i="6"/>
  <c r="Y18" i="6"/>
  <c r="S25" i="6"/>
  <c r="G35" i="6"/>
  <c r="G46" i="6"/>
  <c r="V52" i="6"/>
  <c r="S6" i="6"/>
  <c r="M7" i="6"/>
  <c r="G19" i="6"/>
  <c r="G21" i="6"/>
  <c r="G30" i="6"/>
  <c r="S31" i="6"/>
  <c r="S36" i="6"/>
  <c r="S42" i="6"/>
  <c r="M43" i="6"/>
  <c r="X52" i="6"/>
  <c r="Y8" i="6"/>
  <c r="Y19" i="6"/>
  <c r="Y36" i="6"/>
  <c r="M38" i="6"/>
  <c r="G39" i="6"/>
  <c r="M40" i="6"/>
  <c r="Y44" i="6"/>
  <c r="Y47" i="6"/>
  <c r="M49" i="6"/>
  <c r="G50" i="6"/>
  <c r="Y50" i="6"/>
  <c r="Y6" i="6"/>
  <c r="G23" i="6"/>
  <c r="G34" i="6"/>
  <c r="Y42" i="6"/>
  <c r="S49" i="6"/>
  <c r="S24" i="6"/>
  <c r="G45" i="6"/>
  <c r="M6" i="6"/>
  <c r="S35" i="6"/>
  <c r="M42" i="6"/>
  <c r="Y7" i="6"/>
  <c r="M28" i="6"/>
  <c r="Y43" i="6"/>
  <c r="G10" i="6"/>
  <c r="E52" i="6"/>
  <c r="W52" i="6"/>
  <c r="S47" i="6"/>
  <c r="I52" i="6"/>
  <c r="R52" i="6"/>
  <c r="G11" i="6"/>
  <c r="S15" i="6"/>
  <c r="G17" i="6"/>
  <c r="G22" i="6"/>
  <c r="G28" i="6"/>
  <c r="Y28" i="6"/>
  <c r="S29" i="6"/>
  <c r="Y30" i="6"/>
  <c r="S37" i="6"/>
  <c r="Y39" i="6"/>
  <c r="S40" i="6"/>
  <c r="G47" i="6"/>
  <c r="S51" i="6"/>
  <c r="G9" i="6"/>
  <c r="S11" i="6"/>
  <c r="M29" i="6"/>
  <c r="J52" i="6"/>
  <c r="G6" i="6"/>
  <c r="S7" i="6"/>
  <c r="S12" i="6"/>
  <c r="S18" i="6"/>
  <c r="M19" i="6"/>
  <c r="G31" i="6"/>
  <c r="G33" i="6"/>
  <c r="G42" i="6"/>
  <c r="S43" i="6"/>
  <c r="S48" i="6"/>
  <c r="S13" i="6"/>
  <c r="Y32" i="6"/>
  <c r="K52" i="6"/>
  <c r="D52" i="6"/>
  <c r="M8" i="6"/>
  <c r="U52" i="6"/>
  <c r="S21" i="6"/>
  <c r="M22" i="6"/>
  <c r="S23" i="6"/>
  <c r="M30" i="6"/>
  <c r="S32" i="6"/>
  <c r="M33" i="6"/>
  <c r="M41" i="6"/>
  <c r="M44" i="6"/>
  <c r="Y45" i="6"/>
  <c r="H13" i="7"/>
  <c r="L14" i="7"/>
  <c r="H37" i="7"/>
  <c r="L38" i="7"/>
  <c r="H54" i="7"/>
  <c r="L15" i="7"/>
  <c r="Y9" i="6"/>
  <c r="C52" i="6"/>
  <c r="L52" i="6"/>
  <c r="O52" i="6"/>
  <c r="P52" i="6"/>
  <c r="Q52" i="6"/>
  <c r="F52" i="6"/>
  <c r="M5" i="6"/>
  <c r="H51" i="1"/>
  <c r="C10" i="5"/>
  <c r="B55" i="5"/>
  <c r="H33" i="5"/>
  <c r="C41" i="5"/>
  <c r="L43" i="5"/>
  <c r="H11" i="5"/>
  <c r="C11" i="5" s="1"/>
  <c r="N51" i="5"/>
  <c r="D26" i="5"/>
  <c r="H54" i="5"/>
  <c r="C39" i="5"/>
  <c r="L41" i="5"/>
  <c r="C6" i="5"/>
  <c r="K55" i="5"/>
  <c r="Q39" i="5"/>
  <c r="L39" i="5" s="1"/>
  <c r="H7" i="5"/>
  <c r="C7" i="5" s="1"/>
  <c r="C14" i="5"/>
  <c r="C36" i="5"/>
  <c r="C45" i="5"/>
  <c r="M55" i="5"/>
  <c r="F20" i="5"/>
  <c r="Q52" i="5"/>
  <c r="L52" i="5" s="1"/>
  <c r="H15" i="5"/>
  <c r="C15" i="5" s="1"/>
  <c r="Q45" i="5"/>
  <c r="L45" i="5" s="1"/>
  <c r="H51" i="5"/>
  <c r="C51" i="5" s="1"/>
  <c r="C34" i="5"/>
  <c r="C38" i="5"/>
  <c r="C40" i="5"/>
  <c r="C42" i="5"/>
  <c r="C44" i="5"/>
  <c r="C46" i="5"/>
  <c r="C4" i="5"/>
  <c r="C8" i="5"/>
  <c r="C12" i="5"/>
  <c r="C16" i="5"/>
  <c r="F22" i="5"/>
  <c r="B26" i="5"/>
  <c r="O55" i="5"/>
  <c r="L16" i="3"/>
  <c r="O16" i="3" s="1"/>
  <c r="L10" i="3"/>
  <c r="O10" i="3" s="1"/>
  <c r="L14" i="3"/>
  <c r="O14" i="3" s="1"/>
  <c r="L11" i="3"/>
  <c r="O11" i="3" s="1"/>
  <c r="L15" i="3"/>
  <c r="O15" i="3" s="1"/>
  <c r="L19" i="3"/>
  <c r="O19" i="3" s="1"/>
  <c r="L12" i="3"/>
  <c r="O12" i="3" s="1"/>
  <c r="L18" i="3"/>
  <c r="O18" i="3" s="1"/>
  <c r="E5" i="3"/>
  <c r="E6" i="3" s="1"/>
  <c r="E7" i="3" s="1"/>
  <c r="E8" i="3" s="1"/>
  <c r="E9" i="3" s="1"/>
  <c r="C27" i="3"/>
  <c r="D10" i="3"/>
  <c r="G10" i="3" s="1"/>
  <c r="D11" i="3"/>
  <c r="F11" i="3" s="1"/>
  <c r="D14" i="3"/>
  <c r="G14" i="3" s="1"/>
  <c r="D16" i="3"/>
  <c r="G16" i="3" s="1"/>
  <c r="D18" i="3"/>
  <c r="G18" i="3" s="1"/>
  <c r="D20" i="3"/>
  <c r="D22" i="3"/>
  <c r="F22" i="3" s="1"/>
  <c r="D23" i="3"/>
  <c r="F23" i="3" s="1"/>
  <c r="D24" i="3"/>
  <c r="F24" i="3" s="1"/>
  <c r="J8" i="3"/>
  <c r="L8" i="3" s="1"/>
  <c r="B27" i="3"/>
  <c r="D12" i="3"/>
  <c r="G12" i="3" s="1"/>
  <c r="D15" i="3"/>
  <c r="F15" i="3" s="1"/>
  <c r="D19" i="3"/>
  <c r="G19" i="3" s="1"/>
  <c r="J6" i="3"/>
  <c r="L6" i="3" s="1"/>
  <c r="J13" i="3"/>
  <c r="J17" i="3"/>
  <c r="N18" i="3" l="1"/>
  <c r="W35" i="11"/>
  <c r="P53" i="5"/>
  <c r="N21" i="3"/>
  <c r="AB42" i="11"/>
  <c r="M35" i="11"/>
  <c r="H41" i="11"/>
  <c r="H38" i="11"/>
  <c r="U43" i="11"/>
  <c r="AG37" i="11"/>
  <c r="H39" i="11"/>
  <c r="F25" i="3"/>
  <c r="N19" i="3"/>
  <c r="E18" i="5"/>
  <c r="P43" i="11"/>
  <c r="K55" i="7"/>
  <c r="L47" i="5"/>
  <c r="E55" i="7"/>
  <c r="AB37" i="11"/>
  <c r="H33" i="11"/>
  <c r="G19" i="5"/>
  <c r="C52" i="5"/>
  <c r="AB41" i="11"/>
  <c r="E52" i="5"/>
  <c r="F26" i="3"/>
  <c r="AB29" i="11"/>
  <c r="AG36" i="11"/>
  <c r="D55" i="7"/>
  <c r="F17" i="3"/>
  <c r="E47" i="5"/>
  <c r="C50" i="5"/>
  <c r="R38" i="11"/>
  <c r="Z43" i="11"/>
  <c r="W38" i="11"/>
  <c r="F13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L49" i="5"/>
  <c r="C19" i="5"/>
  <c r="AG34" i="11"/>
  <c r="R36" i="11"/>
  <c r="AG39" i="11"/>
  <c r="AB35" i="11"/>
  <c r="P51" i="5"/>
  <c r="L54" i="5"/>
  <c r="L50" i="5"/>
  <c r="AG42" i="11"/>
  <c r="AE53" i="8"/>
  <c r="AE54" i="8" s="1"/>
  <c r="O25" i="3"/>
  <c r="O20" i="3"/>
  <c r="N53" i="5"/>
  <c r="P54" i="5"/>
  <c r="O23" i="3"/>
  <c r="C53" i="5"/>
  <c r="P52" i="5"/>
  <c r="E24" i="5"/>
  <c r="P49" i="5"/>
  <c r="G50" i="5"/>
  <c r="P50" i="5"/>
  <c r="F18" i="3"/>
  <c r="L48" i="5"/>
  <c r="AE43" i="11"/>
  <c r="N14" i="3"/>
  <c r="N48" i="5"/>
  <c r="H35" i="11"/>
  <c r="Q43" i="11"/>
  <c r="J55" i="7"/>
  <c r="E23" i="5"/>
  <c r="W37" i="11"/>
  <c r="G11" i="3"/>
  <c r="G24" i="5"/>
  <c r="L13" i="7"/>
  <c r="M38" i="11"/>
  <c r="R39" i="11"/>
  <c r="R42" i="11"/>
  <c r="N10" i="3"/>
  <c r="G53" i="5"/>
  <c r="T43" i="11"/>
  <c r="W15" i="11"/>
  <c r="E43" i="11"/>
  <c r="H34" i="11"/>
  <c r="R35" i="11"/>
  <c r="F21" i="3"/>
  <c r="AB34" i="11"/>
  <c r="G43" i="11"/>
  <c r="R29" i="11"/>
  <c r="W39" i="11"/>
  <c r="I55" i="7"/>
  <c r="L51" i="1"/>
  <c r="AG29" i="11"/>
  <c r="F55" i="7"/>
  <c r="N11" i="3"/>
  <c r="G21" i="5"/>
  <c r="H36" i="11"/>
  <c r="R41" i="11"/>
  <c r="AB36" i="11"/>
  <c r="M36" i="11"/>
  <c r="C48" i="5"/>
  <c r="H37" i="11"/>
  <c r="O22" i="3"/>
  <c r="AF43" i="11"/>
  <c r="M37" i="11"/>
  <c r="AG35" i="11"/>
  <c r="G23" i="3"/>
  <c r="AG38" i="11"/>
  <c r="AB38" i="11"/>
  <c r="F43" i="11"/>
  <c r="M41" i="11"/>
  <c r="G15" i="3"/>
  <c r="G48" i="5"/>
  <c r="P53" i="8"/>
  <c r="M54" i="8" s="1"/>
  <c r="R34" i="11"/>
  <c r="M34" i="11"/>
  <c r="N24" i="3"/>
  <c r="D27" i="3"/>
  <c r="F27" i="3" s="1"/>
  <c r="M42" i="11"/>
  <c r="E49" i="5"/>
  <c r="C18" i="5"/>
  <c r="R37" i="11"/>
  <c r="G23" i="5"/>
  <c r="AA43" i="11"/>
  <c r="E25" i="5"/>
  <c r="W36" i="11"/>
  <c r="E21" i="5"/>
  <c r="Y43" i="11"/>
  <c r="H42" i="11"/>
  <c r="AB39" i="11"/>
  <c r="G49" i="5"/>
  <c r="F16" i="3"/>
  <c r="G24" i="3"/>
  <c r="C25" i="5"/>
  <c r="U53" i="8"/>
  <c r="U54" i="8" s="1"/>
  <c r="V43" i="11"/>
  <c r="H15" i="11"/>
  <c r="P72" i="10"/>
  <c r="P73" i="10" s="1"/>
  <c r="K43" i="11"/>
  <c r="L26" i="7"/>
  <c r="N26" i="3"/>
  <c r="Z53" i="8"/>
  <c r="Z54" i="8" s="1"/>
  <c r="L43" i="11"/>
  <c r="F14" i="3"/>
  <c r="N15" i="3"/>
  <c r="L37" i="7"/>
  <c r="AE72" i="10"/>
  <c r="AD73" i="10" s="1"/>
  <c r="AD43" i="11"/>
  <c r="O43" i="11"/>
  <c r="AG33" i="11"/>
  <c r="AG15" i="11"/>
  <c r="R33" i="11"/>
  <c r="R15" i="11"/>
  <c r="M33" i="11"/>
  <c r="M15" i="11"/>
  <c r="J43" i="11"/>
  <c r="W29" i="11"/>
  <c r="M29" i="11"/>
  <c r="H29" i="11"/>
  <c r="M39" i="11"/>
  <c r="AB33" i="11"/>
  <c r="AB15" i="11"/>
  <c r="AJ72" i="10"/>
  <c r="AG73" i="10" s="1"/>
  <c r="U72" i="10"/>
  <c r="U73" i="10" s="1"/>
  <c r="Z72" i="10"/>
  <c r="X73" i="10" s="1"/>
  <c r="L97" i="9"/>
  <c r="AJ53" i="8"/>
  <c r="AJ54" i="8" s="1"/>
  <c r="S52" i="6"/>
  <c r="G52" i="6"/>
  <c r="Y52" i="6"/>
  <c r="M52" i="6"/>
  <c r="H55" i="7"/>
  <c r="L54" i="7"/>
  <c r="F26" i="5"/>
  <c r="H26" i="5" s="1"/>
  <c r="E26" i="5" s="1"/>
  <c r="H55" i="5"/>
  <c r="C55" i="5" s="1"/>
  <c r="H20" i="5"/>
  <c r="Q55" i="5"/>
  <c r="N55" i="5" s="1"/>
  <c r="G51" i="5"/>
  <c r="C54" i="5"/>
  <c r="E54" i="5"/>
  <c r="E51" i="5"/>
  <c r="N52" i="5"/>
  <c r="H22" i="5"/>
  <c r="G22" i="5" s="1"/>
  <c r="G54" i="5"/>
  <c r="C33" i="5"/>
  <c r="L17" i="3"/>
  <c r="O17" i="3" s="1"/>
  <c r="L13" i="3"/>
  <c r="O13" i="3" s="1"/>
  <c r="F12" i="3"/>
  <c r="G20" i="3"/>
  <c r="G22" i="3"/>
  <c r="F10" i="3"/>
  <c r="M5" i="3"/>
  <c r="M6" i="3" s="1"/>
  <c r="M7" i="3" s="1"/>
  <c r="M8" i="3" s="1"/>
  <c r="M9" i="3" s="1"/>
  <c r="M10" i="3" s="1"/>
  <c r="M11" i="3" s="1"/>
  <c r="M12" i="3" s="1"/>
  <c r="F20" i="3"/>
  <c r="J27" i="3"/>
  <c r="N12" i="3"/>
  <c r="F19" i="3"/>
  <c r="N16" i="3"/>
  <c r="AC54" i="8" l="1"/>
  <c r="AG54" i="8"/>
  <c r="AB54" i="8"/>
  <c r="AD54" i="8"/>
  <c r="W43" i="11"/>
  <c r="N17" i="3"/>
  <c r="W54" i="8"/>
  <c r="AI73" i="10"/>
  <c r="L55" i="7"/>
  <c r="L27" i="3"/>
  <c r="O27" i="3" s="1"/>
  <c r="S54" i="8"/>
  <c r="P54" i="8"/>
  <c r="T54" i="8"/>
  <c r="H43" i="11"/>
  <c r="Y54" i="8"/>
  <c r="X54" i="8"/>
  <c r="AG43" i="11"/>
  <c r="G27" i="3"/>
  <c r="M43" i="11"/>
  <c r="Y73" i="10"/>
  <c r="N73" i="10"/>
  <c r="O73" i="10"/>
  <c r="AH54" i="8"/>
  <c r="M73" i="10"/>
  <c r="R43" i="11"/>
  <c r="R54" i="8"/>
  <c r="O54" i="8"/>
  <c r="N54" i="8"/>
  <c r="AB43" i="11"/>
  <c r="AB73" i="10"/>
  <c r="AC73" i="10"/>
  <c r="AH73" i="10"/>
  <c r="AJ73" i="10" s="1"/>
  <c r="N13" i="3"/>
  <c r="W73" i="10"/>
  <c r="R73" i="10"/>
  <c r="S73" i="10"/>
  <c r="T73" i="10"/>
  <c r="AI54" i="8"/>
  <c r="L55" i="5"/>
  <c r="C20" i="5"/>
  <c r="E20" i="5"/>
  <c r="C26" i="5"/>
  <c r="E55" i="5"/>
  <c r="G55" i="5"/>
  <c r="P55" i="5"/>
  <c r="E22" i="5"/>
  <c r="C22" i="5"/>
  <c r="G26" i="5"/>
  <c r="G20" i="5"/>
  <c r="M13" i="3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N27" i="3" l="1"/>
  <c r="Z73" i="10"/>
  <c r="AE73" i="10"/>
</calcChain>
</file>

<file path=xl/sharedStrings.xml><?xml version="1.0" encoding="utf-8"?>
<sst xmlns="http://schemas.openxmlformats.org/spreadsheetml/2006/main" count="867" uniqueCount="246">
  <si>
    <t>Country</t>
  </si>
  <si>
    <t>Benin</t>
  </si>
  <si>
    <t>PBO</t>
  </si>
  <si>
    <t>Burkina Faso</t>
  </si>
  <si>
    <t>Burundi</t>
  </si>
  <si>
    <t>Dual</t>
  </si>
  <si>
    <t>Ghana</t>
  </si>
  <si>
    <t>Guinea</t>
  </si>
  <si>
    <t>Laos</t>
  </si>
  <si>
    <t>Standard</t>
  </si>
  <si>
    <t>Malawi</t>
  </si>
  <si>
    <t>Mali</t>
  </si>
  <si>
    <t>Nigeria</t>
  </si>
  <si>
    <t>Senegal</t>
  </si>
  <si>
    <t>Sierra Leone</t>
  </si>
  <si>
    <t>Uganda</t>
  </si>
  <si>
    <t>Zimbabwe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</si>
  <si>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</si>
  <si>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</si>
  <si>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</si>
  <si>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</si>
  <si>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</si>
  <si>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</si>
  <si>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</si>
  <si>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</si>
  <si>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</si>
  <si>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</si>
  <si>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</si>
  <si>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 xml:space="preserve">  </t>
  </si>
  <si>
    <t>2025 (thru 1st Q)</t>
  </si>
  <si>
    <t>The AMP Net Mapping Project</t>
  </si>
  <si>
    <t>1st Q 2025</t>
  </si>
  <si>
    <t xml:space="preserve">funded by </t>
  </si>
  <si>
    <t>ITN shipments by type - ALL COUNTRIES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</si>
  <si>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</si>
  <si>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</si>
  <si>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</si>
  <si>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</si>
  <si>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</si>
  <si>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</si>
  <si>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</si>
  <si>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 xml:space="preserve">1st Quarter </t>
  </si>
  <si>
    <t xml:space="preserve">2nd Quarter </t>
  </si>
  <si>
    <t xml:space="preserve">3rd Quarter </t>
  </si>
  <si>
    <t xml:space="preserve">4th Quarter </t>
  </si>
  <si>
    <t>Angola</t>
  </si>
  <si>
    <t>Botswana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</si>
  <si>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</si>
  <si>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</si>
  <si>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</si>
  <si>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</si>
  <si>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</si>
  <si>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</si>
  <si>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</si>
  <si>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</si>
  <si>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</si>
  <si>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</si>
  <si>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</si>
  <si>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</si>
  <si>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</si>
  <si>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</si>
  <si>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Guinea-Bissau</t>
  </si>
  <si>
    <t>Kenya</t>
  </si>
  <si>
    <t>Liberia</t>
  </si>
  <si>
    <t>Madagascar</t>
  </si>
  <si>
    <t>Mauritania</t>
  </si>
  <si>
    <t>Mozambique</t>
  </si>
  <si>
    <t>Namibia</t>
  </si>
  <si>
    <t>Niger</t>
  </si>
  <si>
    <t>Rwanda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</si>
  <si>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</si>
  <si>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</si>
  <si>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</si>
  <si>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</si>
  <si>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</si>
  <si>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</si>
  <si>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</si>
  <si>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</si>
  <si>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Zambia</t>
  </si>
  <si>
    <t>Zanzibar</t>
  </si>
  <si>
    <t>**North/South Sudan arbitrarily split 60/40 in 2004-2008 from total Sudan shipments</t>
  </si>
  <si>
    <t>ITN shipments to SSA by quarter</t>
  </si>
  <si>
    <t>1st Q</t>
  </si>
  <si>
    <t>2nd Q</t>
  </si>
  <si>
    <t>3rd Q</t>
  </si>
  <si>
    <t>4th Q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</si>
  <si>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</si>
  <si>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</si>
  <si>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</si>
  <si>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</si>
  <si>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</si>
  <si>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</si>
  <si>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</si>
  <si>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</si>
  <si>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</si>
  <si>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</si>
  <si>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</si>
  <si>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</si>
  <si>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</si>
  <si>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</si>
  <si>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</si>
  <si>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</si>
  <si>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</si>
  <si>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</si>
  <si>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</si>
  <si>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</si>
  <si>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</si>
  <si>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</si>
  <si>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</si>
  <si>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</si>
  <si>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</si>
  <si>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</si>
  <si>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</si>
  <si>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</si>
  <si>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</si>
  <si>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</si>
  <si>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</si>
  <si>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</si>
  <si>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</si>
  <si>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</si>
  <si>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</si>
  <si>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</si>
  <si>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</si>
  <si>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</si>
  <si>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</si>
  <si>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</si>
  <si>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</si>
  <si>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</si>
  <si>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</si>
  <si>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</si>
  <si>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</si>
  <si>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</si>
  <si>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</si>
  <si>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</si>
  <si>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</si>
  <si>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</si>
  <si>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</si>
  <si>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</si>
  <si>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</si>
  <si>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</si>
  <si>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</si>
  <si>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</si>
  <si>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</si>
  <si>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</si>
  <si>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</si>
  <si>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</si>
  <si>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</si>
  <si>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</si>
  <si>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</si>
  <si>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</si>
  <si>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</si>
  <si>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</si>
  <si>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</si>
  <si>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</si>
  <si>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</si>
  <si>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</si>
  <si>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</si>
  <si>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</si>
  <si>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</si>
  <si>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</si>
  <si>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</si>
  <si>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</si>
  <si>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</si>
  <si>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</si>
  <si>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 Zealand</t>
  </si>
  <si>
    <t>Nicaragua</t>
  </si>
  <si>
    <t>Norway</t>
  </si>
  <si>
    <t>Oman</t>
  </si>
  <si>
    <t>Pakistan</t>
  </si>
  <si>
    <t>Panama</t>
  </si>
  <si>
    <t>Papua Dual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</si>
  <si>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</si>
  <si>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</si>
  <si>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</si>
  <si>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</si>
  <si>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</si>
  <si>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</si>
  <si>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</si>
  <si>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</si>
  <si>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</si>
  <si>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</si>
  <si>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</si>
  <si>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</si>
  <si>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</si>
  <si>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</si>
  <si>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</si>
  <si>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</si>
  <si>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</si>
  <si>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</si>
  <si>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</si>
  <si>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</si>
  <si>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</si>
  <si>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</si>
  <si>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</si>
  <si>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</si>
  <si>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</si>
  <si>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</si>
  <si>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</si>
  <si>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</si>
  <si>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</si>
  <si>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</si>
  <si>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</si>
  <si>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</si>
  <si>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</si>
  <si>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</si>
  <si>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</si>
  <si>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</si>
  <si>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</si>
  <si>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</si>
  <si>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</si>
  <si>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</si>
  <si>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</si>
  <si>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</si>
  <si>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</si>
  <si>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</si>
  <si>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</si>
  <si>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</si>
  <si>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</si>
  <si>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</si>
  <si>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</si>
  <si>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</si>
  <si>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</si>
  <si>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</si>
  <si>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 xml:space="preserve"> 2015-2019</t>
  </si>
  <si>
    <t>World Bank</t>
  </si>
  <si>
    <t>TOTAL</t>
  </si>
  <si>
    <t>Other detail</t>
  </si>
  <si>
    <t>ICRC</t>
  </si>
  <si>
    <t>PH Supply</t>
  </si>
  <si>
    <t>UNHCR</t>
  </si>
  <si>
    <t>UNDP</t>
  </si>
  <si>
    <t>WHO</t>
  </si>
  <si>
    <t>Other/unclear</t>
  </si>
  <si>
    <t>PAHO</t>
  </si>
  <si>
    <t>WFP</t>
  </si>
  <si>
    <t>FAO</t>
  </si>
  <si>
    <t>Inter-AM Dev</t>
  </si>
  <si>
    <t>ITN shipments to SSA by Country and Donor in 2024</t>
  </si>
  <si>
    <t>Global Fund</t>
  </si>
  <si>
    <t>Nat'l Gov</t>
  </si>
  <si>
    <t>Congo (DRC)</t>
  </si>
  <si>
    <t>E. Guinea</t>
  </si>
  <si>
    <t>ITN shipments to ROW by Country and Donor 2024</t>
  </si>
  <si>
    <t>New Caledonia</t>
  </si>
  <si>
    <t>PNG</t>
  </si>
  <si>
    <t>Korea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</si>
</sst>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2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2" fillId="0" borderId="18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9" fontId="2" fillId="0" borderId="21" xfId="0" applyNumberFormat="1" applyFont="1" applyBorder="1" applyAlignment="1">
      <alignment horizontal="center"/>
    </xf>
    <xf numFmtId="9" fontId="2" fillId="0" borderId="22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11" fillId="0" borderId="0" xfId="0" applyFo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3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6" fillId="0" borderId="0" xfId="0" applyFont="1" applyAlignment="1">
      <alignment horizontal="left"/>
    </xf>
    <xf numFmtId="0" fontId="7" fillId="0" borderId="1" xfId="0" applyFont="1" applyBorder="1"/>
    <xf numFmtId="0" fontId="8" fillId="0" borderId="3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/>
    <xf numFmtId="3" fontId="9" fillId="0" borderId="3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3" fontId="9" fillId="0" borderId="35" xfId="0" applyNumberFormat="1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9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9" fontId="9" fillId="0" borderId="42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/>
    <xf numFmtId="3" fontId="9" fillId="0" borderId="43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9" fontId="9" fillId="0" borderId="41" xfId="0" applyNumberFormat="1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3" fontId="9" fillId="0" borderId="44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3" fontId="9" fillId="0" borderId="45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9" fontId="2" fillId="0" borderId="31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23" xfId="0" applyFont="1" applyBorder="1"/>
    <xf numFmtId="0" fontId="6" fillId="0" borderId="46" xfId="0" applyFont="1" applyBorder="1"/>
    <xf numFmtId="0" fontId="6" fillId="0" borderId="46" xfId="0" applyFont="1" applyBorder="1" applyAlignment="1">
      <alignment horizontal="left"/>
    </xf>
    <xf numFmtId="0" fontId="6" fillId="0" borderId="47" xfId="0" applyFont="1" applyBorder="1"/>
    <xf numFmtId="0" fontId="6" fillId="0" borderId="1" xfId="0" applyFont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29" xfId="0" applyFont="1" applyBorder="1"/>
    <xf numFmtId="3" fontId="2" fillId="0" borderId="30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4" fillId="0" borderId="24" xfId="0" applyFont="1" applyBorder="1"/>
    <xf numFmtId="0" fontId="14" fillId="0" borderId="0" xfId="0" applyFont="1"/>
    <xf numFmtId="3" fontId="6" fillId="0" borderId="0" xfId="0" applyNumberFormat="1" applyFont="1" applyAlignment="1">
      <alignment horizontal="left"/>
    </xf>
    <xf numFmtId="0" fontId="7" fillId="0" borderId="0" xfId="0" applyFont="1" applyAlignment="1">
      <alignment wrapText="1"/>
    </xf>
    <xf numFmtId="0" fontId="1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/>
    </xf>
    <xf numFmtId="0" fontId="16" fillId="0" borderId="0" xfId="0" applyFont="1"/>
    <xf numFmtId="3" fontId="0" fillId="0" borderId="4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51" xfId="0" applyFont="1" applyBorder="1"/>
    <xf numFmtId="3" fontId="2" fillId="0" borderId="10" xfId="0" applyNumberFormat="1" applyFont="1" applyBorder="1" applyAlignment="1">
      <alignment horizontal="center"/>
    </xf>
    <xf numFmtId="0" fontId="7" fillId="0" borderId="0" xfId="0" applyFont="1"/>
    <xf numFmtId="3" fontId="0" fillId="0" borderId="48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7" fillId="0" borderId="0" xfId="0" applyFont="1"/>
    <xf numFmtId="3" fontId="2" fillId="0" borderId="5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5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55" xfId="0" applyNumberFormat="1" applyFon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3" fontId="2" fillId="0" borderId="57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2" fillId="0" borderId="0" xfId="0" applyFont="1"/>
    <xf numFmtId="3" fontId="9" fillId="0" borderId="7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2" fillId="0" borderId="58" xfId="0" applyFont="1" applyBorder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2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9" fillId="0" borderId="60" xfId="0" applyNumberFormat="1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5" xfId="0" applyBorder="1" applyAlignment="1">
      <alignment horizontal="center"/>
    </xf>
    <xf numFmtId="3" fontId="0" fillId="0" borderId="60" xfId="0" applyNumberForma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9" fillId="0" borderId="62" xfId="0" applyFont="1" applyBorder="1"/>
    <xf numFmtId="0" fontId="9" fillId="0" borderId="4" xfId="0" applyFon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2" xfId="0" applyBorder="1"/>
    <xf numFmtId="0" fontId="0" fillId="0" borderId="7" xfId="0" applyBorder="1"/>
    <xf numFmtId="0" fontId="9" fillId="0" borderId="64" xfId="0" applyFont="1" applyBorder="1"/>
    <xf numFmtId="0" fontId="9" fillId="0" borderId="54" xfId="0" applyFont="1" applyBorder="1" applyAlignment="1">
      <alignment horizontal="center"/>
    </xf>
    <xf numFmtId="0" fontId="0" fillId="0" borderId="64" xfId="0" applyBorder="1"/>
    <xf numFmtId="0" fontId="0" fillId="0" borderId="6" xfId="0" applyBorder="1"/>
    <xf numFmtId="0" fontId="0" fillId="0" borderId="54" xfId="0" applyBorder="1" applyAlignment="1">
      <alignment horizontal="center"/>
    </xf>
    <xf numFmtId="0" fontId="2" fillId="0" borderId="65" xfId="0" applyFont="1" applyBorder="1"/>
    <xf numFmtId="0" fontId="2" fillId="0" borderId="66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7" xfId="0" applyFont="1" applyBorder="1"/>
    <xf numFmtId="0" fontId="0" fillId="0" borderId="4" xfId="0" applyBorder="1"/>
    <xf numFmtId="0" fontId="0" fillId="0" borderId="62" xfId="0" applyBorder="1" applyAlignment="1">
      <alignment horizontal="center"/>
    </xf>
    <xf numFmtId="3" fontId="0" fillId="0" borderId="68" xfId="0" applyNumberFormat="1" applyBorder="1" applyAlignment="1">
      <alignment horizontal="center"/>
    </xf>
    <xf numFmtId="0" fontId="0" fillId="0" borderId="69" xfId="0" applyBorder="1"/>
    <xf numFmtId="3" fontId="0" fillId="0" borderId="70" xfId="0" applyNumberFormat="1" applyBorder="1" applyAlignment="1">
      <alignment horizontal="center"/>
    </xf>
    <xf numFmtId="0" fontId="0" fillId="0" borderId="54" xfId="0" applyBorder="1"/>
    <xf numFmtId="3" fontId="0" fillId="0" borderId="64" xfId="0" applyNumberFormat="1" applyBorder="1"/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0" borderId="66" xfId="0" applyFont="1" applyBorder="1"/>
    <xf numFmtId="3" fontId="2" fillId="0" borderId="49" xfId="0" applyNumberFormat="1" applyFont="1" applyBorder="1" applyAlignment="1">
      <alignment horizontal="center"/>
    </xf>
    <xf numFmtId="3" fontId="2" fillId="0" borderId="71" xfId="0" applyNumberFormat="1" applyFont="1" applyBorder="1" applyAlignment="1">
      <alignment horizontal="center"/>
    </xf>
    <xf numFmtId="3" fontId="2" fillId="0" borderId="72" xfId="0" applyNumberFormat="1" applyFont="1" applyBorder="1" applyAlignment="1">
      <alignment horizontal="center"/>
    </xf>
    <xf numFmtId="3" fontId="2" fillId="0" borderId="7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18" fillId="0" borderId="0" xfId="0" applyFont="1"/>
    <xf numFmtId="3" fontId="2" fillId="0" borderId="0" xfId="0" applyNumberFormat="1" applyFont="1"/>
    <xf numFmtId="0" fontId="2" fillId="0" borderId="47" xfId="0" applyFont="1" applyBorder="1" applyAlignment="1">
      <alignment horizontal="center"/>
    </xf>
    <xf numFmtId="0" fontId="0" fillId="0" borderId="53" xfId="0" applyBorder="1"/>
    <xf numFmtId="3" fontId="0" fillId="0" borderId="74" xfId="0" applyNumberFormat="1" applyBorder="1" applyAlignment="1">
      <alignment horizontal="center"/>
    </xf>
    <xf numFmtId="0" fontId="0" fillId="0" borderId="55" xfId="0" applyBorder="1"/>
    <xf numFmtId="0" fontId="9" fillId="0" borderId="55" xfId="0" applyFont="1" applyBorder="1"/>
    <xf numFmtId="3" fontId="2" fillId="0" borderId="7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7" xfId="0" applyFont="1" applyBorder="1" applyAlignment="1">
      <alignment horizontal="center"/>
    </xf>
  </cellXfs>
  <cellStyles count="7">
    <cellStyle name="Comma 2" xfId="5" xr:uid="{DF813DA7-249F-48E3-847A-F079DB617D99}"/>
    <cellStyle name="Comma 3" xfId="6" xr:uid="{745A6533-17CA-43A7-83F2-B92A9F1AB68E}"/>
    <cellStyle name="Comma 4" xfId="3" xr:uid="{1F83BC3C-F613-4A61-BF89-61AFE246EDD4}"/>
    <cellStyle name="Currency 2" xfId="1" xr:uid="{FD303FC4-F570-46F1-98E3-FDDB8CCDBB5B}"/>
    <cellStyle name="Normal" xfId="0" builtinId="0"/>
    <cellStyle name="Normal 2" xfId="4" xr:uid="{58D042CB-730A-4E85-B5B1-1E01EE978F8B}"/>
    <cellStyle name="Normal 3" xfId="2" xr:uid="{0C17BDFA-1E34-407C-B70C-210DD55259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659130</xdr:colOff>
      <xdr:row>22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F4FC0-319D-42B9-B1EA-210AACCA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3811905"/>
          <a:ext cx="3606165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13</xdr:col>
      <xdr:colOff>565785</xdr:colOff>
      <xdr:row>23</xdr:row>
      <xdr:rowOff>59055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B8FC7067-59DC-4DB2-AE28-5028F55D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870" y="3766185"/>
          <a:ext cx="3491865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e37ab31dc852464/Desktop/NMP%20%202025%20shipments.xlsx" TargetMode="External"/><Relationship Id="rId1" Type="http://schemas.openxmlformats.org/officeDocument/2006/relationships/externalLinkPath" Target="/1e37ab31dc852464/Desktop/NMP%20%202025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Lib"/>
      <sheetName val="Ken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Zam"/>
      <sheetName val="Uga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SA full by type"/>
      <sheetName val="SSA Cumulative"/>
      <sheetName val="ROW full by Type"/>
      <sheetName val="ROW Cumulative"/>
      <sheetName val="Donor full by type"/>
      <sheetName val="Shipments  by Donor"/>
      <sheetName val="SSA Country Donor  2024"/>
      <sheetName val="SSA Country Donor 2023"/>
      <sheetName val="SSA Country Donor 2022"/>
      <sheetName val="SSA Country Donor 2021"/>
      <sheetName val="SSA Country Donor 2020"/>
      <sheetName val="SSA Country Donor Q"/>
      <sheetName val="ROW Country Donor"/>
      <sheetName val="ROW Country Donor Q"/>
      <sheetName val="PMI shipments"/>
      <sheetName val="PMI %"/>
      <sheetName val="Full SSA"/>
      <sheetName val="SSA endemic"/>
      <sheetName val="Old endemic del"/>
      <sheetName val="Ex Africa 2021"/>
      <sheetName val="Ex Africa 2022"/>
      <sheetName val="Ex-Africa 2023"/>
      <sheetName val="Ex-Africa 2024"/>
      <sheetName val="Ex-Africa 2025"/>
      <sheetName val="Donor detail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 ROW by Qtr and Type"/>
      <sheetName val="Global by type b"/>
      <sheetName val="Sheet14b"/>
      <sheetName val="Sheet15"/>
      <sheetName val="Sheet11"/>
      <sheetName val="Sheet16"/>
    </sheetNames>
    <sheetDataSet>
      <sheetData sheetId="0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430667</v>
          </cell>
          <cell r="G101">
            <v>0</v>
          </cell>
          <cell r="H101">
            <v>0</v>
          </cell>
          <cell r="K101">
            <v>1442271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27223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63500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500000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11894230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">
        <row r="96">
          <cell r="B96">
            <v>0</v>
          </cell>
          <cell r="C96">
            <v>0</v>
          </cell>
          <cell r="D96">
            <v>0</v>
          </cell>
          <cell r="E96">
            <v>468253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322602</v>
          </cell>
          <cell r="G106">
            <v>0</v>
          </cell>
          <cell r="H106">
            <v>0</v>
          </cell>
          <cell r="K106">
            <v>0</v>
          </cell>
        </row>
      </sheetData>
      <sheetData sheetId="5">
        <row r="96">
          <cell r="B96">
            <v>0</v>
          </cell>
          <cell r="C96">
            <v>0</v>
          </cell>
          <cell r="D96">
            <v>33450</v>
          </cell>
          <cell r="E96">
            <v>0</v>
          </cell>
          <cell r="G96">
            <v>0</v>
          </cell>
          <cell r="H96">
            <v>11142</v>
          </cell>
          <cell r="K96">
            <v>90850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2047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6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181850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7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6569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8">
        <row r="96">
          <cell r="B96">
            <v>0</v>
          </cell>
          <cell r="C96">
            <v>367576</v>
          </cell>
          <cell r="D96">
            <v>488650</v>
          </cell>
          <cell r="E96">
            <v>0</v>
          </cell>
          <cell r="G96">
            <v>0</v>
          </cell>
          <cell r="H96">
            <v>0</v>
          </cell>
          <cell r="K96">
            <v>10000</v>
          </cell>
        </row>
        <row r="101">
          <cell r="B101">
            <v>0</v>
          </cell>
          <cell r="C101">
            <v>323834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35500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9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50000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0">
        <row r="96">
          <cell r="B96">
            <v>0</v>
          </cell>
          <cell r="C96">
            <v>108000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1">
        <row r="96">
          <cell r="B96">
            <v>0</v>
          </cell>
          <cell r="C96">
            <v>0</v>
          </cell>
          <cell r="D96">
            <v>32517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8000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1512844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2">
        <row r="96">
          <cell r="B96">
            <v>0</v>
          </cell>
          <cell r="C96">
            <v>0</v>
          </cell>
          <cell r="D96">
            <v>20000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130000</v>
          </cell>
        </row>
        <row r="106">
          <cell r="B106">
            <v>0</v>
          </cell>
          <cell r="C106">
            <v>0</v>
          </cell>
          <cell r="D106">
            <v>256421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3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21700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2012878</v>
          </cell>
          <cell r="G101">
            <v>0</v>
          </cell>
          <cell r="H101">
            <v>0</v>
          </cell>
          <cell r="K101">
            <v>300</v>
          </cell>
        </row>
        <row r="106">
          <cell r="B106">
            <v>0</v>
          </cell>
          <cell r="C106">
            <v>3696944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4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11492325</v>
          </cell>
          <cell r="C101">
            <v>1045018</v>
          </cell>
          <cell r="D101">
            <v>0</v>
          </cell>
          <cell r="E101">
            <v>2316867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4938750</v>
          </cell>
          <cell r="C106">
            <v>3502711</v>
          </cell>
          <cell r="D106">
            <v>100000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5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117200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6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27500</v>
          </cell>
          <cell r="K96">
            <v>675078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7000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2894898</v>
          </cell>
          <cell r="G106">
            <v>0</v>
          </cell>
          <cell r="H106">
            <v>0</v>
          </cell>
          <cell r="K106">
            <v>0</v>
          </cell>
        </row>
      </sheetData>
      <sheetData sheetId="17">
        <row r="96">
          <cell r="B96">
            <v>0</v>
          </cell>
          <cell r="C96">
            <v>1526846</v>
          </cell>
          <cell r="D96">
            <v>25950</v>
          </cell>
          <cell r="E96">
            <v>0</v>
          </cell>
          <cell r="G96">
            <v>0</v>
          </cell>
          <cell r="H96">
            <v>490505</v>
          </cell>
          <cell r="K96">
            <v>28800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7000</v>
          </cell>
          <cell r="K101">
            <v>6000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8">
        <row r="96">
          <cell r="B96">
            <v>0</v>
          </cell>
          <cell r="C96">
            <v>0</v>
          </cell>
          <cell r="D96">
            <v>85000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19">
        <row r="96">
          <cell r="B96">
            <v>0</v>
          </cell>
          <cell r="C96">
            <v>0</v>
          </cell>
          <cell r="D96">
            <v>126218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49085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0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3752150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1000000</v>
          </cell>
          <cell r="C106">
            <v>3620554</v>
          </cell>
          <cell r="D106">
            <v>0</v>
          </cell>
          <cell r="E106">
            <v>650000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1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1625392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2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2637736</v>
          </cell>
          <cell r="D106">
            <v>0</v>
          </cell>
          <cell r="E106">
            <v>350000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3">
        <row r="96">
          <cell r="B96">
            <v>0</v>
          </cell>
          <cell r="C96">
            <v>3773699</v>
          </cell>
          <cell r="D96">
            <v>0</v>
          </cell>
          <cell r="E96">
            <v>0</v>
          </cell>
          <cell r="G96">
            <v>0</v>
          </cell>
          <cell r="H96">
            <v>145000</v>
          </cell>
          <cell r="K96">
            <v>185750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2763000</v>
          </cell>
          <cell r="G101">
            <v>0</v>
          </cell>
          <cell r="H101">
            <v>0</v>
          </cell>
          <cell r="K101">
            <v>432100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120000</v>
          </cell>
        </row>
      </sheetData>
      <sheetData sheetId="24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5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300000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11758607</v>
          </cell>
          <cell r="D106">
            <v>0</v>
          </cell>
          <cell r="E106">
            <v>993000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6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7">
        <row r="96">
          <cell r="B96">
            <v>0</v>
          </cell>
          <cell r="C96">
            <v>0</v>
          </cell>
          <cell r="D96">
            <v>0</v>
          </cell>
          <cell r="E96">
            <v>979105</v>
          </cell>
          <cell r="G96">
            <v>0</v>
          </cell>
          <cell r="H96">
            <v>0</v>
          </cell>
          <cell r="K96">
            <v>23750</v>
          </cell>
        </row>
        <row r="101">
          <cell r="B101">
            <v>0</v>
          </cell>
          <cell r="C101">
            <v>0</v>
          </cell>
          <cell r="D101">
            <v>12877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8">
        <row r="96">
          <cell r="B96">
            <v>0</v>
          </cell>
          <cell r="C96">
            <v>2789020</v>
          </cell>
          <cell r="D96">
            <v>20000</v>
          </cell>
          <cell r="E96">
            <v>1720000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9156050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1200000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29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74500</v>
          </cell>
        </row>
        <row r="101">
          <cell r="B101">
            <v>0</v>
          </cell>
          <cell r="C101">
            <v>5093250</v>
          </cell>
          <cell r="D101">
            <v>0</v>
          </cell>
          <cell r="E101">
            <v>0</v>
          </cell>
          <cell r="G101">
            <v>0</v>
          </cell>
          <cell r="H101">
            <v>343188</v>
          </cell>
          <cell r="K101">
            <v>0</v>
          </cell>
        </row>
        <row r="106">
          <cell r="B106">
            <v>0</v>
          </cell>
          <cell r="C106">
            <v>14969417</v>
          </cell>
          <cell r="D106">
            <v>0</v>
          </cell>
          <cell r="E106">
            <v>3051400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0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6000</v>
          </cell>
          <cell r="K101">
            <v>0</v>
          </cell>
        </row>
        <row r="106">
          <cell r="B106">
            <v>0</v>
          </cell>
          <cell r="C106">
            <v>3553800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1">
        <row r="96">
          <cell r="B96">
            <v>0</v>
          </cell>
          <cell r="C96">
            <v>5041166</v>
          </cell>
          <cell r="D96">
            <v>45600</v>
          </cell>
          <cell r="E96">
            <v>342950</v>
          </cell>
          <cell r="G96">
            <v>0</v>
          </cell>
          <cell r="H96">
            <v>0</v>
          </cell>
          <cell r="K96">
            <v>17500</v>
          </cell>
        </row>
        <row r="101">
          <cell r="B101">
            <v>0</v>
          </cell>
          <cell r="C101">
            <v>172800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467600</v>
          </cell>
          <cell r="D106">
            <v>1494249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2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3">
        <row r="96">
          <cell r="B96">
            <v>0</v>
          </cell>
          <cell r="C96">
            <v>0</v>
          </cell>
          <cell r="D96">
            <v>3109882</v>
          </cell>
          <cell r="E96">
            <v>0</v>
          </cell>
          <cell r="G96">
            <v>0</v>
          </cell>
          <cell r="H96">
            <v>0</v>
          </cell>
          <cell r="K96">
            <v>43200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4400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359960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4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257000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5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32000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3698400</v>
          </cell>
          <cell r="D106">
            <v>521906</v>
          </cell>
          <cell r="E106">
            <v>350000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6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41500</v>
          </cell>
          <cell r="K96">
            <v>39050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65000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7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155950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8">
        <row r="96">
          <cell r="B96">
            <v>0</v>
          </cell>
          <cell r="C96">
            <v>0</v>
          </cell>
          <cell r="D96">
            <v>1480000</v>
          </cell>
          <cell r="E96">
            <v>0</v>
          </cell>
          <cell r="G96">
            <v>0</v>
          </cell>
          <cell r="H96">
            <v>236160</v>
          </cell>
          <cell r="K96">
            <v>20850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59950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39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0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1">
        <row r="96">
          <cell r="B96">
            <v>0</v>
          </cell>
          <cell r="C96">
            <v>0</v>
          </cell>
          <cell r="D96">
            <v>19000</v>
          </cell>
          <cell r="E96">
            <v>522007</v>
          </cell>
          <cell r="G96">
            <v>0</v>
          </cell>
          <cell r="H96">
            <v>1800</v>
          </cell>
          <cell r="K96">
            <v>0</v>
          </cell>
        </row>
        <row r="101">
          <cell r="B101">
            <v>0</v>
          </cell>
          <cell r="C101">
            <v>4916695</v>
          </cell>
          <cell r="D101">
            <v>0</v>
          </cell>
          <cell r="E101">
            <v>2773282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40000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2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262550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3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400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1200000</v>
          </cell>
          <cell r="G101">
            <v>2059715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280994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4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1899162</v>
          </cell>
          <cell r="D106">
            <v>0</v>
          </cell>
          <cell r="E106">
            <v>260000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5"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1679592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6">
        <row r="96">
          <cell r="B96">
            <v>0</v>
          </cell>
          <cell r="C96">
            <v>1881175</v>
          </cell>
          <cell r="D96">
            <v>0</v>
          </cell>
          <cell r="E96">
            <v>560000</v>
          </cell>
          <cell r="G96">
            <v>0</v>
          </cell>
          <cell r="H96">
            <v>0</v>
          </cell>
          <cell r="K96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>
            <v>0</v>
          </cell>
          <cell r="K101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K106">
            <v>0</v>
          </cell>
        </row>
      </sheetData>
      <sheetData sheetId="47">
        <row r="3">
          <cell r="M3">
            <v>18461335</v>
          </cell>
          <cell r="N3">
            <v>898300</v>
          </cell>
          <cell r="O3">
            <v>403840</v>
          </cell>
          <cell r="V3">
            <v>3879450</v>
          </cell>
          <cell r="AB3">
            <v>16298850</v>
          </cell>
          <cell r="AH3">
            <v>1299350</v>
          </cell>
          <cell r="AT3">
            <v>3095550</v>
          </cell>
          <cell r="AZ3">
            <v>31005350</v>
          </cell>
          <cell r="BF3">
            <v>997450</v>
          </cell>
          <cell r="BS3">
            <v>4047750</v>
          </cell>
          <cell r="BY3">
            <v>24548856</v>
          </cell>
          <cell r="CE3">
            <v>10323205</v>
          </cell>
          <cell r="CQ3">
            <v>0</v>
          </cell>
          <cell r="CW3">
            <v>15244475</v>
          </cell>
          <cell r="DC3">
            <v>5938750</v>
          </cell>
          <cell r="DO3">
            <v>0</v>
          </cell>
          <cell r="DU3">
            <v>1105366</v>
          </cell>
          <cell r="EA3">
            <v>1100000</v>
          </cell>
        </row>
        <row r="4">
          <cell r="M4">
            <v>78555585</v>
          </cell>
          <cell r="N4">
            <v>18265411</v>
          </cell>
          <cell r="O4">
            <v>8236461</v>
          </cell>
          <cell r="V4">
            <v>61930066</v>
          </cell>
          <cell r="AB4">
            <v>46251127</v>
          </cell>
          <cell r="AH4">
            <v>9964239</v>
          </cell>
          <cell r="AT4">
            <v>49345828</v>
          </cell>
          <cell r="AZ4">
            <v>68529115</v>
          </cell>
          <cell r="BF4">
            <v>17880682</v>
          </cell>
          <cell r="BS4">
            <v>26473806</v>
          </cell>
          <cell r="BY4">
            <v>55959240</v>
          </cell>
          <cell r="CE4">
            <v>21470536</v>
          </cell>
          <cell r="CQ4">
            <v>15487482</v>
          </cell>
          <cell r="CW4">
            <v>20714216</v>
          </cell>
          <cell r="DC4">
            <v>65745964</v>
          </cell>
          <cell r="DO4">
            <v>2544702</v>
          </cell>
          <cell r="DU4">
            <v>7199132</v>
          </cell>
          <cell r="EA4">
            <v>40004366</v>
          </cell>
        </row>
        <row r="5">
          <cell r="M5">
            <v>18162542</v>
          </cell>
          <cell r="N5">
            <v>491257</v>
          </cell>
          <cell r="O5">
            <v>0</v>
          </cell>
          <cell r="V5">
            <v>11378391</v>
          </cell>
          <cell r="AB5">
            <v>2496598</v>
          </cell>
          <cell r="AH5">
            <v>2706017</v>
          </cell>
          <cell r="AT5">
            <v>33219467</v>
          </cell>
          <cell r="AZ5">
            <v>2512154</v>
          </cell>
          <cell r="BF5">
            <v>505671</v>
          </cell>
          <cell r="BS5">
            <v>6156930</v>
          </cell>
          <cell r="BY5">
            <v>5035980</v>
          </cell>
          <cell r="CE5">
            <v>200000</v>
          </cell>
          <cell r="CQ5">
            <v>5486267</v>
          </cell>
          <cell r="CW5">
            <v>69962</v>
          </cell>
          <cell r="DC5">
            <v>2732536</v>
          </cell>
          <cell r="DO5">
            <v>5968442</v>
          </cell>
          <cell r="DU5">
            <v>0</v>
          </cell>
          <cell r="EA5">
            <v>815901</v>
          </cell>
        </row>
        <row r="6">
          <cell r="M6">
            <v>25688549</v>
          </cell>
          <cell r="N6">
            <v>13485698</v>
          </cell>
          <cell r="O6">
            <v>3327000</v>
          </cell>
          <cell r="V6">
            <v>11760696</v>
          </cell>
          <cell r="AB6">
            <v>21776837</v>
          </cell>
          <cell r="AH6">
            <v>4849725</v>
          </cell>
          <cell r="AT6">
            <v>14674832</v>
          </cell>
          <cell r="AZ6">
            <v>21069059</v>
          </cell>
          <cell r="BF6">
            <v>1807231</v>
          </cell>
          <cell r="BS6">
            <v>3345078</v>
          </cell>
          <cell r="BY6">
            <v>26237738</v>
          </cell>
          <cell r="CE6">
            <v>7570418</v>
          </cell>
          <cell r="CQ6">
            <v>4592315</v>
          </cell>
          <cell r="CW6">
            <v>13976286</v>
          </cell>
          <cell r="DC6">
            <v>10368900</v>
          </cell>
          <cell r="DO6">
            <v>0</v>
          </cell>
          <cell r="DU6">
            <v>0</v>
          </cell>
          <cell r="EA6">
            <v>3730444</v>
          </cell>
        </row>
        <row r="7">
          <cell r="M7">
            <v>0</v>
          </cell>
          <cell r="N7">
            <v>0</v>
          </cell>
          <cell r="O7">
            <v>0</v>
          </cell>
          <cell r="V7">
            <v>0</v>
          </cell>
          <cell r="AB7">
            <v>0</v>
          </cell>
          <cell r="AH7">
            <v>0</v>
          </cell>
          <cell r="AT7">
            <v>0</v>
          </cell>
          <cell r="AZ7">
            <v>0</v>
          </cell>
          <cell r="BF7">
            <v>0</v>
          </cell>
          <cell r="BS7">
            <v>0</v>
          </cell>
          <cell r="BY7">
            <v>0</v>
          </cell>
          <cell r="CE7">
            <v>0</v>
          </cell>
          <cell r="CQ7">
            <v>0</v>
          </cell>
          <cell r="CW7">
            <v>0</v>
          </cell>
          <cell r="DC7">
            <v>0</v>
          </cell>
          <cell r="DO7">
            <v>0</v>
          </cell>
          <cell r="DU7">
            <v>0</v>
          </cell>
          <cell r="EA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V8">
            <v>400000</v>
          </cell>
          <cell r="AB8">
            <v>0</v>
          </cell>
          <cell r="AH8">
            <v>0</v>
          </cell>
          <cell r="AT8">
            <v>0</v>
          </cell>
          <cell r="AZ8">
            <v>0</v>
          </cell>
          <cell r="BF8">
            <v>0</v>
          </cell>
          <cell r="BS8">
            <v>1546301</v>
          </cell>
          <cell r="BY8">
            <v>0</v>
          </cell>
          <cell r="CE8">
            <v>0</v>
          </cell>
          <cell r="CQ8">
            <v>117200</v>
          </cell>
          <cell r="CW8">
            <v>2059715</v>
          </cell>
          <cell r="DC8">
            <v>0</v>
          </cell>
          <cell r="DO8">
            <v>134276</v>
          </cell>
          <cell r="DU8">
            <v>0</v>
          </cell>
          <cell r="EA8">
            <v>0</v>
          </cell>
        </row>
        <row r="9">
          <cell r="M9">
            <v>3935067</v>
          </cell>
          <cell r="N9">
            <v>94750</v>
          </cell>
          <cell r="O9">
            <v>0</v>
          </cell>
          <cell r="V9">
            <v>1088760</v>
          </cell>
          <cell r="AB9">
            <v>1568150</v>
          </cell>
          <cell r="AH9">
            <v>0</v>
          </cell>
          <cell r="AT9">
            <v>1962190</v>
          </cell>
          <cell r="AZ9">
            <v>198714</v>
          </cell>
          <cell r="BF9">
            <v>0</v>
          </cell>
          <cell r="BS9">
            <v>746100</v>
          </cell>
          <cell r="BY9">
            <v>354150</v>
          </cell>
          <cell r="CE9">
            <v>0</v>
          </cell>
          <cell r="CQ9">
            <v>986007</v>
          </cell>
          <cell r="CW9">
            <v>419635</v>
          </cell>
          <cell r="DC9">
            <v>0</v>
          </cell>
          <cell r="DO9">
            <v>222400</v>
          </cell>
          <cell r="DU9">
            <v>223550</v>
          </cell>
          <cell r="EA9">
            <v>435461</v>
          </cell>
        </row>
        <row r="11">
          <cell r="M11">
            <v>0</v>
          </cell>
          <cell r="N11">
            <v>0</v>
          </cell>
          <cell r="O11">
            <v>0</v>
          </cell>
          <cell r="V11">
            <v>0</v>
          </cell>
          <cell r="AB11">
            <v>0</v>
          </cell>
          <cell r="AH11">
            <v>0</v>
          </cell>
          <cell r="AT11">
            <v>0</v>
          </cell>
          <cell r="AZ11">
            <v>0</v>
          </cell>
          <cell r="BF11">
            <v>0</v>
          </cell>
          <cell r="BS11">
            <v>0</v>
          </cell>
          <cell r="BY11">
            <v>0</v>
          </cell>
          <cell r="CE11">
            <v>0</v>
          </cell>
          <cell r="CQ11">
            <v>0</v>
          </cell>
          <cell r="CW11">
            <v>0</v>
          </cell>
          <cell r="DC11">
            <v>0</v>
          </cell>
          <cell r="DO11">
            <v>0</v>
          </cell>
          <cell r="DU11">
            <v>0</v>
          </cell>
          <cell r="EA11">
            <v>0</v>
          </cell>
        </row>
        <row r="12">
          <cell r="M12">
            <v>8955031</v>
          </cell>
          <cell r="N12">
            <v>10204385</v>
          </cell>
          <cell r="O12">
            <v>45100</v>
          </cell>
          <cell r="V12">
            <v>2315900</v>
          </cell>
          <cell r="AB12">
            <v>5618250</v>
          </cell>
          <cell r="AH12">
            <v>0</v>
          </cell>
          <cell r="AT12">
            <v>4104150</v>
          </cell>
          <cell r="AZ12">
            <v>8371078</v>
          </cell>
          <cell r="BF12">
            <v>181000</v>
          </cell>
          <cell r="BS12">
            <v>639089</v>
          </cell>
          <cell r="BY12">
            <v>468490</v>
          </cell>
          <cell r="CE12">
            <v>251500</v>
          </cell>
          <cell r="CQ12">
            <v>1294528</v>
          </cell>
          <cell r="CW12">
            <v>2171121</v>
          </cell>
          <cell r="DC12">
            <v>120000</v>
          </cell>
          <cell r="DO12">
            <v>2273571</v>
          </cell>
          <cell r="DU12">
            <v>210990</v>
          </cell>
          <cell r="EA12">
            <v>80000</v>
          </cell>
        </row>
        <row r="18">
          <cell r="M18">
            <v>949400</v>
          </cell>
          <cell r="N18">
            <v>0</v>
          </cell>
          <cell r="O18">
            <v>0</v>
          </cell>
          <cell r="V18">
            <v>0</v>
          </cell>
          <cell r="AB18">
            <v>0</v>
          </cell>
          <cell r="AH18">
            <v>0</v>
          </cell>
          <cell r="AT18">
            <v>0</v>
          </cell>
          <cell r="AZ18">
            <v>0</v>
          </cell>
          <cell r="BF18">
            <v>0</v>
          </cell>
          <cell r="BS18">
            <v>0</v>
          </cell>
          <cell r="BY18">
            <v>0</v>
          </cell>
          <cell r="CE18">
            <v>0</v>
          </cell>
          <cell r="CQ18">
            <v>0</v>
          </cell>
          <cell r="CW18">
            <v>0</v>
          </cell>
          <cell r="DC18">
            <v>0</v>
          </cell>
          <cell r="DO18">
            <v>0</v>
          </cell>
          <cell r="DU18">
            <v>0</v>
          </cell>
          <cell r="EA18">
            <v>0</v>
          </cell>
        </row>
        <row r="19">
          <cell r="M19">
            <v>7402186</v>
          </cell>
          <cell r="N19">
            <v>0</v>
          </cell>
          <cell r="O19">
            <v>0</v>
          </cell>
          <cell r="V19">
            <v>8596999</v>
          </cell>
          <cell r="AB19">
            <v>0</v>
          </cell>
          <cell r="AH19">
            <v>0</v>
          </cell>
          <cell r="AT19">
            <v>13782643</v>
          </cell>
          <cell r="AZ19">
            <v>0</v>
          </cell>
          <cell r="BF19">
            <v>0</v>
          </cell>
          <cell r="BS19">
            <v>25187829</v>
          </cell>
          <cell r="BY19">
            <v>0</v>
          </cell>
          <cell r="CE19">
            <v>60000</v>
          </cell>
          <cell r="CQ19">
            <v>8732783</v>
          </cell>
          <cell r="CW19">
            <v>0</v>
          </cell>
          <cell r="DC19">
            <v>2085788</v>
          </cell>
          <cell r="DO19">
            <v>977762</v>
          </cell>
          <cell r="DU19">
            <v>0</v>
          </cell>
          <cell r="EA19">
            <v>0</v>
          </cell>
        </row>
        <row r="20">
          <cell r="M20">
            <v>1295834</v>
          </cell>
          <cell r="N20">
            <v>1016700</v>
          </cell>
          <cell r="O20">
            <v>0</v>
          </cell>
          <cell r="V20">
            <v>490213</v>
          </cell>
          <cell r="AB20">
            <v>2339550</v>
          </cell>
          <cell r="AH20">
            <v>0</v>
          </cell>
          <cell r="AT20">
            <v>1729455</v>
          </cell>
          <cell r="AZ20">
            <v>9000</v>
          </cell>
          <cell r="BF20">
            <v>0</v>
          </cell>
          <cell r="BS20">
            <v>1990500</v>
          </cell>
          <cell r="BY20">
            <v>470464</v>
          </cell>
          <cell r="CE20">
            <v>0</v>
          </cell>
          <cell r="CQ20">
            <v>577654</v>
          </cell>
          <cell r="CW20">
            <v>236167</v>
          </cell>
          <cell r="DC20">
            <v>0</v>
          </cell>
          <cell r="DO20">
            <v>30000</v>
          </cell>
          <cell r="DU20">
            <v>0</v>
          </cell>
          <cell r="EA20">
            <v>0</v>
          </cell>
        </row>
        <row r="21">
          <cell r="M21">
            <v>1421123</v>
          </cell>
          <cell r="N21">
            <v>0</v>
          </cell>
          <cell r="O21">
            <v>0</v>
          </cell>
          <cell r="V21">
            <v>456000</v>
          </cell>
          <cell r="AB21">
            <v>0</v>
          </cell>
          <cell r="AH21">
            <v>0</v>
          </cell>
          <cell r="AT21">
            <v>440314</v>
          </cell>
          <cell r="AZ21">
            <v>0</v>
          </cell>
          <cell r="BF21">
            <v>0</v>
          </cell>
          <cell r="BS21">
            <v>80300</v>
          </cell>
          <cell r="BY21">
            <v>0</v>
          </cell>
          <cell r="CE21">
            <v>0</v>
          </cell>
          <cell r="CQ21">
            <v>860200</v>
          </cell>
          <cell r="CW21">
            <v>0</v>
          </cell>
          <cell r="DC21">
            <v>0</v>
          </cell>
          <cell r="DO21">
            <v>190000</v>
          </cell>
          <cell r="DU21">
            <v>0</v>
          </cell>
          <cell r="EA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V22">
            <v>0</v>
          </cell>
          <cell r="AB22">
            <v>0</v>
          </cell>
          <cell r="AH22">
            <v>0</v>
          </cell>
          <cell r="AT22">
            <v>0</v>
          </cell>
          <cell r="AZ22">
            <v>0</v>
          </cell>
          <cell r="BF22">
            <v>0</v>
          </cell>
          <cell r="BS22">
            <v>0</v>
          </cell>
          <cell r="BY22">
            <v>0</v>
          </cell>
          <cell r="CE22">
            <v>0</v>
          </cell>
          <cell r="CQ22">
            <v>0</v>
          </cell>
          <cell r="CW22">
            <v>0</v>
          </cell>
          <cell r="DC22">
            <v>0</v>
          </cell>
          <cell r="DO22">
            <v>0</v>
          </cell>
          <cell r="DU22">
            <v>0</v>
          </cell>
          <cell r="EA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V23">
            <v>62285</v>
          </cell>
          <cell r="AB23">
            <v>0</v>
          </cell>
          <cell r="AH23">
            <v>0</v>
          </cell>
          <cell r="AT23">
            <v>2070313</v>
          </cell>
          <cell r="AZ23">
            <v>0</v>
          </cell>
          <cell r="BF23">
            <v>0</v>
          </cell>
          <cell r="BS23">
            <v>0</v>
          </cell>
          <cell r="BY23">
            <v>10000</v>
          </cell>
          <cell r="CE23">
            <v>0</v>
          </cell>
          <cell r="CQ23">
            <v>3257250</v>
          </cell>
          <cell r="CW23">
            <v>0</v>
          </cell>
          <cell r="DC23">
            <v>0</v>
          </cell>
          <cell r="DO23">
            <v>299200</v>
          </cell>
          <cell r="DU23">
            <v>0</v>
          </cell>
          <cell r="EA23">
            <v>0</v>
          </cell>
        </row>
        <row r="24">
          <cell r="M24">
            <v>864149</v>
          </cell>
          <cell r="N24">
            <v>25150</v>
          </cell>
          <cell r="O24">
            <v>0</v>
          </cell>
          <cell r="V24">
            <v>458140</v>
          </cell>
          <cell r="AB24">
            <v>26250</v>
          </cell>
          <cell r="AH24">
            <v>0</v>
          </cell>
          <cell r="AT24">
            <v>402950</v>
          </cell>
          <cell r="AZ24">
            <v>0</v>
          </cell>
          <cell r="BF24">
            <v>0</v>
          </cell>
          <cell r="BS24">
            <v>491095</v>
          </cell>
          <cell r="BY24">
            <v>160</v>
          </cell>
          <cell r="CE24">
            <v>0</v>
          </cell>
          <cell r="CQ24">
            <v>465960</v>
          </cell>
          <cell r="CW24">
            <v>141515</v>
          </cell>
          <cell r="DC24">
            <v>0</v>
          </cell>
          <cell r="DO24">
            <v>151904</v>
          </cell>
          <cell r="DU24">
            <v>122850</v>
          </cell>
          <cell r="EA24">
            <v>0</v>
          </cell>
        </row>
        <row r="26">
          <cell r="M26"/>
          <cell r="N26"/>
          <cell r="O26"/>
          <cell r="V26">
            <v>0</v>
          </cell>
          <cell r="AB26">
            <v>0</v>
          </cell>
          <cell r="AH26">
            <v>0</v>
          </cell>
          <cell r="AT26">
            <v>2200000</v>
          </cell>
          <cell r="AZ26">
            <v>0</v>
          </cell>
          <cell r="BF26">
            <v>0</v>
          </cell>
          <cell r="BS26">
            <v>0</v>
          </cell>
          <cell r="BY26">
            <v>0</v>
          </cell>
          <cell r="CE26">
            <v>0</v>
          </cell>
          <cell r="CQ26">
            <v>0</v>
          </cell>
          <cell r="CW26">
            <v>0</v>
          </cell>
          <cell r="DC26">
            <v>0</v>
          </cell>
          <cell r="DO26">
            <v>0</v>
          </cell>
          <cell r="DU26">
            <v>0</v>
          </cell>
          <cell r="EA26">
            <v>0</v>
          </cell>
        </row>
        <row r="27">
          <cell r="M27">
            <v>30681046</v>
          </cell>
          <cell r="N27">
            <v>435062</v>
          </cell>
          <cell r="O27">
            <v>0</v>
          </cell>
          <cell r="V27">
            <v>1318377</v>
          </cell>
          <cell r="AB27">
            <v>393110</v>
          </cell>
          <cell r="AH27">
            <v>0</v>
          </cell>
          <cell r="AT27">
            <v>1586631</v>
          </cell>
          <cell r="AZ27">
            <v>1030994</v>
          </cell>
          <cell r="BF27">
            <v>12000</v>
          </cell>
          <cell r="BS27">
            <v>2463181</v>
          </cell>
          <cell r="BY27">
            <v>655150</v>
          </cell>
          <cell r="CE27">
            <v>140000</v>
          </cell>
          <cell r="CQ27">
            <v>558947</v>
          </cell>
          <cell r="CW27">
            <v>821200</v>
          </cell>
          <cell r="DC27">
            <v>122000</v>
          </cell>
          <cell r="DO27">
            <v>234075</v>
          </cell>
          <cell r="DU27">
            <v>330213</v>
          </cell>
          <cell r="EA27">
            <v>70000</v>
          </cell>
        </row>
        <row r="28">
          <cell r="M28">
            <v>42613738</v>
          </cell>
          <cell r="O28">
            <v>0</v>
          </cell>
          <cell r="V28">
            <v>11382014</v>
          </cell>
          <cell r="AB28">
            <v>2758910</v>
          </cell>
          <cell r="AH28">
            <v>0</v>
          </cell>
          <cell r="AT28">
            <v>22212306</v>
          </cell>
          <cell r="AZ28">
            <v>1039994</v>
          </cell>
          <cell r="BF28">
            <v>12000</v>
          </cell>
          <cell r="BS28">
            <v>30212905</v>
          </cell>
          <cell r="BY28">
            <v>1135774</v>
          </cell>
          <cell r="CE28">
            <v>200000</v>
          </cell>
          <cell r="CQ28">
            <v>14452794</v>
          </cell>
          <cell r="CW28">
            <v>1198882</v>
          </cell>
          <cell r="DC28">
            <v>2207788</v>
          </cell>
          <cell r="DO28">
            <v>1882941</v>
          </cell>
          <cell r="DU28">
            <v>453063</v>
          </cell>
          <cell r="EA28">
            <v>70000</v>
          </cell>
        </row>
        <row r="46">
          <cell r="V46">
            <v>3865044</v>
          </cell>
          <cell r="AB46">
            <v>470836</v>
          </cell>
          <cell r="AH46">
            <v>0</v>
          </cell>
          <cell r="AN46">
            <v>4335880</v>
          </cell>
          <cell r="AT46">
            <v>4316530</v>
          </cell>
          <cell r="AZ46">
            <v>0</v>
          </cell>
          <cell r="BF46">
            <v>0</v>
          </cell>
          <cell r="BH46">
            <v>2996030</v>
          </cell>
          <cell r="BI46">
            <v>7500</v>
          </cell>
          <cell r="BJ46">
            <v>250000</v>
          </cell>
          <cell r="BK46">
            <v>1063000</v>
          </cell>
          <cell r="BL46">
            <v>4316530</v>
          </cell>
          <cell r="BS46">
            <v>10000</v>
          </cell>
          <cell r="BY46">
            <v>734150</v>
          </cell>
          <cell r="CE46">
            <v>0</v>
          </cell>
          <cell r="CG46">
            <v>734050</v>
          </cell>
          <cell r="CH46">
            <v>10100</v>
          </cell>
          <cell r="CI46">
            <v>0</v>
          </cell>
          <cell r="CJ46">
            <v>0</v>
          </cell>
          <cell r="CK46">
            <v>744150</v>
          </cell>
          <cell r="CQ46">
            <v>0</v>
          </cell>
          <cell r="CW46">
            <v>1872938</v>
          </cell>
          <cell r="DC46">
            <v>0</v>
          </cell>
          <cell r="DE46">
            <v>0</v>
          </cell>
          <cell r="DF46">
            <v>0</v>
          </cell>
          <cell r="DG46">
            <v>430667</v>
          </cell>
          <cell r="DH46">
            <v>1442271</v>
          </cell>
          <cell r="DO46">
            <v>883650</v>
          </cell>
          <cell r="DU46">
            <v>0</v>
          </cell>
          <cell r="EA46">
            <v>0</v>
          </cell>
          <cell r="EC46">
            <v>883650</v>
          </cell>
          <cell r="ED46">
            <v>0</v>
          </cell>
          <cell r="EE46">
            <v>0</v>
          </cell>
          <cell r="EF46">
            <v>0</v>
          </cell>
        </row>
        <row r="47">
          <cell r="V47">
            <v>188000</v>
          </cell>
          <cell r="AB47">
            <v>550000</v>
          </cell>
          <cell r="AH47">
            <v>0</v>
          </cell>
          <cell r="AN47">
            <v>738000</v>
          </cell>
          <cell r="AT47">
            <v>1960385</v>
          </cell>
          <cell r="AZ47">
            <v>2299389</v>
          </cell>
          <cell r="BF47">
            <v>4246000</v>
          </cell>
          <cell r="BH47">
            <v>0</v>
          </cell>
          <cell r="BI47">
            <v>0</v>
          </cell>
          <cell r="BJ47">
            <v>3319897</v>
          </cell>
          <cell r="BK47">
            <v>5185877</v>
          </cell>
          <cell r="BL47">
            <v>8505774</v>
          </cell>
          <cell r="BS47">
            <v>518500</v>
          </cell>
          <cell r="BY47">
            <v>1435000</v>
          </cell>
          <cell r="CE47">
            <v>0</v>
          </cell>
          <cell r="CG47">
            <v>600000</v>
          </cell>
          <cell r="CH47">
            <v>500000</v>
          </cell>
          <cell r="CI47">
            <v>853500</v>
          </cell>
          <cell r="CJ47">
            <v>0</v>
          </cell>
          <cell r="CK47">
            <v>1953500</v>
          </cell>
          <cell r="CQ47">
            <v>0</v>
          </cell>
          <cell r="CW47">
            <v>0</v>
          </cell>
          <cell r="DC47">
            <v>27223</v>
          </cell>
          <cell r="DE47">
            <v>0</v>
          </cell>
          <cell r="DF47">
            <v>27223</v>
          </cell>
          <cell r="DG47">
            <v>0</v>
          </cell>
          <cell r="DH47">
            <v>0</v>
          </cell>
          <cell r="DO47">
            <v>0</v>
          </cell>
          <cell r="DU47">
            <v>0</v>
          </cell>
          <cell r="EA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</row>
        <row r="48">
          <cell r="V48">
            <v>50000</v>
          </cell>
          <cell r="AB48">
            <v>0</v>
          </cell>
          <cell r="AH48">
            <v>0</v>
          </cell>
          <cell r="AN48">
            <v>50000</v>
          </cell>
          <cell r="AT48">
            <v>0</v>
          </cell>
          <cell r="AZ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S48">
            <v>210000</v>
          </cell>
          <cell r="BY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210000</v>
          </cell>
          <cell r="CJ48">
            <v>0</v>
          </cell>
          <cell r="CK48">
            <v>210000</v>
          </cell>
          <cell r="CQ48">
            <v>0</v>
          </cell>
          <cell r="CW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O48">
            <v>0</v>
          </cell>
          <cell r="DU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</row>
        <row r="49">
          <cell r="V49">
            <v>1023226</v>
          </cell>
          <cell r="AB49">
            <v>10504573</v>
          </cell>
          <cell r="AH49">
            <v>0</v>
          </cell>
          <cell r="AN49">
            <v>11527799</v>
          </cell>
          <cell r="AT49">
            <v>12546</v>
          </cell>
          <cell r="AZ49">
            <v>5077890</v>
          </cell>
          <cell r="BF49">
            <v>2023493</v>
          </cell>
          <cell r="BH49">
            <v>2508691</v>
          </cell>
          <cell r="BI49">
            <v>4584692</v>
          </cell>
          <cell r="BJ49">
            <v>8000</v>
          </cell>
          <cell r="BK49">
            <v>12546</v>
          </cell>
          <cell r="BL49">
            <v>7113929</v>
          </cell>
          <cell r="BS49">
            <v>54700</v>
          </cell>
          <cell r="BY49">
            <v>524700</v>
          </cell>
          <cell r="CE49">
            <v>0</v>
          </cell>
          <cell r="CG49">
            <v>18000</v>
          </cell>
          <cell r="CH49">
            <v>530500</v>
          </cell>
          <cell r="CI49">
            <v>9600</v>
          </cell>
          <cell r="CJ49">
            <v>21300</v>
          </cell>
          <cell r="CK49">
            <v>579400</v>
          </cell>
          <cell r="CQ49">
            <v>63500</v>
          </cell>
          <cell r="CW49">
            <v>500000</v>
          </cell>
          <cell r="DC49">
            <v>11894230</v>
          </cell>
          <cell r="DE49">
            <v>0</v>
          </cell>
          <cell r="DF49">
            <v>2485930</v>
          </cell>
          <cell r="DG49">
            <v>1062050</v>
          </cell>
          <cell r="DH49">
            <v>8909750</v>
          </cell>
          <cell r="DO49">
            <v>57250</v>
          </cell>
          <cell r="DU49">
            <v>0</v>
          </cell>
          <cell r="EA49">
            <v>5747650</v>
          </cell>
          <cell r="EC49">
            <v>5804900</v>
          </cell>
          <cell r="ED49">
            <v>0</v>
          </cell>
          <cell r="EE49">
            <v>0</v>
          </cell>
          <cell r="EF49">
            <v>0</v>
          </cell>
        </row>
        <row r="50">
          <cell r="V50">
            <v>3038784</v>
          </cell>
          <cell r="AB50">
            <v>1510098</v>
          </cell>
          <cell r="AH50">
            <v>2706017</v>
          </cell>
          <cell r="AN50">
            <v>7254899</v>
          </cell>
          <cell r="AT50">
            <v>891599</v>
          </cell>
          <cell r="AZ50">
            <v>78219</v>
          </cell>
          <cell r="BF50">
            <v>709490</v>
          </cell>
          <cell r="BH50">
            <v>903432</v>
          </cell>
          <cell r="BI50">
            <v>248819</v>
          </cell>
          <cell r="BJ50">
            <v>359398</v>
          </cell>
          <cell r="BK50">
            <v>167659</v>
          </cell>
          <cell r="BL50">
            <v>1679308</v>
          </cell>
          <cell r="BS50">
            <v>819656</v>
          </cell>
          <cell r="BY50">
            <v>851611</v>
          </cell>
          <cell r="CE50">
            <v>654257</v>
          </cell>
          <cell r="CG50">
            <v>48755</v>
          </cell>
          <cell r="CH50">
            <v>1457113</v>
          </cell>
          <cell r="CI50">
            <v>819656</v>
          </cell>
          <cell r="CJ50">
            <v>0</v>
          </cell>
          <cell r="CK50">
            <v>2325524</v>
          </cell>
          <cell r="CQ50">
            <v>468253</v>
          </cell>
          <cell r="CW50">
            <v>0</v>
          </cell>
          <cell r="DC50">
            <v>322602</v>
          </cell>
          <cell r="DE50">
            <v>0</v>
          </cell>
          <cell r="DF50">
            <v>0</v>
          </cell>
          <cell r="DG50">
            <v>790855</v>
          </cell>
          <cell r="DH50">
            <v>0</v>
          </cell>
          <cell r="DO50">
            <v>1339543</v>
          </cell>
          <cell r="DU50">
            <v>0</v>
          </cell>
          <cell r="EA50">
            <v>5877194</v>
          </cell>
          <cell r="EC50">
            <v>7216737</v>
          </cell>
          <cell r="ED50">
            <v>0</v>
          </cell>
          <cell r="EE50">
            <v>0</v>
          </cell>
          <cell r="EF50">
            <v>0</v>
          </cell>
        </row>
        <row r="51">
          <cell r="V51">
            <v>64000</v>
          </cell>
          <cell r="AB51">
            <v>2412800</v>
          </cell>
          <cell r="AH51">
            <v>0</v>
          </cell>
          <cell r="AN51">
            <v>2476800</v>
          </cell>
          <cell r="AT51">
            <v>70000</v>
          </cell>
          <cell r="AZ51">
            <v>1882850</v>
          </cell>
          <cell r="BF51">
            <v>0</v>
          </cell>
          <cell r="BH51">
            <v>91750</v>
          </cell>
          <cell r="BI51">
            <v>1855100</v>
          </cell>
          <cell r="BJ51">
            <v>0</v>
          </cell>
          <cell r="BK51">
            <v>6000</v>
          </cell>
          <cell r="BL51">
            <v>1952850</v>
          </cell>
          <cell r="BS51">
            <v>52000</v>
          </cell>
          <cell r="BY51">
            <v>1583000</v>
          </cell>
          <cell r="CE51">
            <v>0</v>
          </cell>
          <cell r="CG51">
            <v>1012050</v>
          </cell>
          <cell r="CH51">
            <v>570950</v>
          </cell>
          <cell r="CI51">
            <v>0</v>
          </cell>
          <cell r="CJ51">
            <v>52000</v>
          </cell>
          <cell r="CK51">
            <v>1635000</v>
          </cell>
          <cell r="CQ51">
            <v>0</v>
          </cell>
          <cell r="CW51">
            <v>0</v>
          </cell>
          <cell r="DC51">
            <v>181850</v>
          </cell>
          <cell r="DE51">
            <v>0</v>
          </cell>
          <cell r="DF51">
            <v>0</v>
          </cell>
          <cell r="DG51">
            <v>181850</v>
          </cell>
          <cell r="DH51">
            <v>0</v>
          </cell>
          <cell r="DO51">
            <v>0</v>
          </cell>
          <cell r="DU51">
            <v>0</v>
          </cell>
          <cell r="EA51">
            <v>3240000</v>
          </cell>
          <cell r="EC51">
            <v>3240000</v>
          </cell>
          <cell r="ED51">
            <v>0</v>
          </cell>
          <cell r="EE51">
            <v>0</v>
          </cell>
          <cell r="EF51">
            <v>0</v>
          </cell>
        </row>
        <row r="52">
          <cell r="V52">
            <v>1347949</v>
          </cell>
          <cell r="AB52">
            <v>3177309</v>
          </cell>
          <cell r="AH52">
            <v>347042</v>
          </cell>
          <cell r="AN52">
            <v>4872300</v>
          </cell>
          <cell r="AT52">
            <v>2808850</v>
          </cell>
          <cell r="AZ52">
            <v>3147448</v>
          </cell>
          <cell r="BF52">
            <v>6282752</v>
          </cell>
          <cell r="BH52">
            <v>4120748</v>
          </cell>
          <cell r="BI52">
            <v>5524202</v>
          </cell>
          <cell r="BJ52">
            <v>289900</v>
          </cell>
          <cell r="BK52">
            <v>2304200</v>
          </cell>
          <cell r="BL52">
            <v>12239050</v>
          </cell>
          <cell r="BS52">
            <v>52500</v>
          </cell>
          <cell r="BY52">
            <v>0</v>
          </cell>
          <cell r="CE52">
            <v>776500</v>
          </cell>
          <cell r="CG52">
            <v>416500</v>
          </cell>
          <cell r="CH52">
            <v>352500</v>
          </cell>
          <cell r="CI52">
            <v>60000</v>
          </cell>
          <cell r="CJ52">
            <v>0</v>
          </cell>
          <cell r="CK52">
            <v>829000</v>
          </cell>
          <cell r="CQ52">
            <v>135442</v>
          </cell>
          <cell r="CW52">
            <v>2047</v>
          </cell>
          <cell r="DC52">
            <v>0</v>
          </cell>
          <cell r="DE52">
            <v>2047</v>
          </cell>
          <cell r="DF52">
            <v>52850</v>
          </cell>
          <cell r="DG52">
            <v>25950</v>
          </cell>
          <cell r="DH52">
            <v>56642</v>
          </cell>
          <cell r="DO52">
            <v>23500</v>
          </cell>
          <cell r="DU52">
            <v>0</v>
          </cell>
          <cell r="EA52">
            <v>10085489</v>
          </cell>
          <cell r="EC52">
            <v>10108989</v>
          </cell>
          <cell r="ED52">
            <v>0</v>
          </cell>
          <cell r="EE52">
            <v>0</v>
          </cell>
          <cell r="EF52">
            <v>0</v>
          </cell>
        </row>
        <row r="53">
          <cell r="V53">
            <v>0</v>
          </cell>
          <cell r="AB53">
            <v>5000</v>
          </cell>
          <cell r="AH53">
            <v>0</v>
          </cell>
          <cell r="AN53">
            <v>5000</v>
          </cell>
          <cell r="AT53">
            <v>0</v>
          </cell>
          <cell r="AZ53">
            <v>10000</v>
          </cell>
          <cell r="BF53">
            <v>0</v>
          </cell>
          <cell r="BH53">
            <v>5000</v>
          </cell>
          <cell r="BI53">
            <v>0</v>
          </cell>
          <cell r="BJ53">
            <v>0</v>
          </cell>
          <cell r="BK53">
            <v>5000</v>
          </cell>
          <cell r="BL53">
            <v>10000</v>
          </cell>
          <cell r="BS53">
            <v>0</v>
          </cell>
          <cell r="BY53">
            <v>0</v>
          </cell>
          <cell r="CE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Q53">
            <v>0</v>
          </cell>
          <cell r="CW53">
            <v>6569</v>
          </cell>
          <cell r="DC53">
            <v>0</v>
          </cell>
          <cell r="DE53">
            <v>0</v>
          </cell>
          <cell r="DF53">
            <v>6569</v>
          </cell>
          <cell r="DG53">
            <v>0</v>
          </cell>
          <cell r="DH53">
            <v>0</v>
          </cell>
          <cell r="DO53">
            <v>0</v>
          </cell>
          <cell r="DU53">
            <v>0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</row>
        <row r="54">
          <cell r="V54">
            <v>357110</v>
          </cell>
          <cell r="AB54">
            <v>31200</v>
          </cell>
          <cell r="AH54">
            <v>0</v>
          </cell>
          <cell r="AN54">
            <v>388310</v>
          </cell>
          <cell r="AT54">
            <v>4674900</v>
          </cell>
          <cell r="AZ54">
            <v>6882100</v>
          </cell>
          <cell r="BF54">
            <v>0</v>
          </cell>
          <cell r="BH54">
            <v>0</v>
          </cell>
          <cell r="BI54">
            <v>3071300</v>
          </cell>
          <cell r="BJ54">
            <v>7264000</v>
          </cell>
          <cell r="BK54">
            <v>1221700</v>
          </cell>
          <cell r="BL54">
            <v>11557000</v>
          </cell>
          <cell r="BS54">
            <v>805200</v>
          </cell>
          <cell r="BY54">
            <v>716750</v>
          </cell>
          <cell r="CE54">
            <v>0</v>
          </cell>
          <cell r="CG54">
            <v>708100</v>
          </cell>
          <cell r="CH54">
            <v>0</v>
          </cell>
          <cell r="CI54">
            <v>812850</v>
          </cell>
          <cell r="CJ54">
            <v>1000</v>
          </cell>
          <cell r="CK54">
            <v>1521950</v>
          </cell>
          <cell r="CQ54">
            <v>866226</v>
          </cell>
          <cell r="CW54">
            <v>359334</v>
          </cell>
          <cell r="DC54">
            <v>0</v>
          </cell>
          <cell r="DE54">
            <v>10000</v>
          </cell>
          <cell r="DF54">
            <v>19000</v>
          </cell>
          <cell r="DG54">
            <v>505150</v>
          </cell>
          <cell r="DH54">
            <v>691410</v>
          </cell>
          <cell r="DO54">
            <v>735152</v>
          </cell>
          <cell r="DU54">
            <v>0</v>
          </cell>
          <cell r="EA54">
            <v>17750</v>
          </cell>
          <cell r="EC54">
            <v>752902</v>
          </cell>
          <cell r="ED54">
            <v>0</v>
          </cell>
          <cell r="EE54">
            <v>0</v>
          </cell>
          <cell r="EF54">
            <v>0</v>
          </cell>
        </row>
        <row r="55">
          <cell r="V55">
            <v>0</v>
          </cell>
          <cell r="AB55">
            <v>0</v>
          </cell>
          <cell r="AH55">
            <v>0</v>
          </cell>
          <cell r="AN55">
            <v>0</v>
          </cell>
          <cell r="AT55">
            <v>0</v>
          </cell>
          <cell r="AZ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S55">
            <v>121400</v>
          </cell>
          <cell r="BY55">
            <v>0</v>
          </cell>
          <cell r="CE55">
            <v>0</v>
          </cell>
          <cell r="CG55">
            <v>121400</v>
          </cell>
          <cell r="CH55">
            <v>0</v>
          </cell>
          <cell r="CI55">
            <v>0</v>
          </cell>
          <cell r="CJ55">
            <v>0</v>
          </cell>
          <cell r="CK55">
            <v>121400</v>
          </cell>
          <cell r="CQ55">
            <v>108000</v>
          </cell>
          <cell r="CW55">
            <v>0</v>
          </cell>
          <cell r="DC55">
            <v>0</v>
          </cell>
          <cell r="DE55">
            <v>0</v>
          </cell>
          <cell r="DF55">
            <v>0</v>
          </cell>
          <cell r="DG55">
            <v>108000</v>
          </cell>
          <cell r="DH55">
            <v>0</v>
          </cell>
          <cell r="DO55">
            <v>0</v>
          </cell>
          <cell r="DU55">
            <v>0</v>
          </cell>
          <cell r="EA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</row>
        <row r="56">
          <cell r="V56">
            <v>413923</v>
          </cell>
          <cell r="AB56">
            <v>0</v>
          </cell>
          <cell r="AH56">
            <v>0</v>
          </cell>
          <cell r="AN56">
            <v>413923</v>
          </cell>
          <cell r="AT56">
            <v>3290702</v>
          </cell>
          <cell r="AZ56">
            <v>1156494</v>
          </cell>
          <cell r="BF56">
            <v>0</v>
          </cell>
          <cell r="BH56">
            <v>1747589</v>
          </cell>
          <cell r="BI56">
            <v>1523313</v>
          </cell>
          <cell r="BJ56">
            <v>19800</v>
          </cell>
          <cell r="BK56">
            <v>1156494</v>
          </cell>
          <cell r="BL56">
            <v>4447196</v>
          </cell>
          <cell r="BS56">
            <v>0</v>
          </cell>
          <cell r="BY56">
            <v>0</v>
          </cell>
          <cell r="CE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Q56">
            <v>32517</v>
          </cell>
          <cell r="CW56">
            <v>8000</v>
          </cell>
          <cell r="DC56">
            <v>1512844</v>
          </cell>
          <cell r="DE56">
            <v>0</v>
          </cell>
          <cell r="DF56">
            <v>0</v>
          </cell>
          <cell r="DG56">
            <v>307434</v>
          </cell>
          <cell r="DH56">
            <v>1245927</v>
          </cell>
          <cell r="DO56">
            <v>0</v>
          </cell>
          <cell r="DU56">
            <v>0</v>
          </cell>
          <cell r="EA56">
            <v>2238035</v>
          </cell>
          <cell r="EC56">
            <v>2238035</v>
          </cell>
          <cell r="ED56">
            <v>0</v>
          </cell>
          <cell r="EE56">
            <v>0</v>
          </cell>
          <cell r="EF56">
            <v>0</v>
          </cell>
        </row>
        <row r="57">
          <cell r="V57">
            <v>1054643</v>
          </cell>
          <cell r="AB57">
            <v>336178</v>
          </cell>
          <cell r="AH57">
            <v>805444</v>
          </cell>
          <cell r="AN57">
            <v>2196265</v>
          </cell>
          <cell r="AT57">
            <v>1442264</v>
          </cell>
          <cell r="AZ57">
            <v>166764</v>
          </cell>
          <cell r="BF57">
            <v>674050</v>
          </cell>
          <cell r="BH57">
            <v>360374</v>
          </cell>
          <cell r="BI57">
            <v>94000</v>
          </cell>
          <cell r="BJ57">
            <v>1577309</v>
          </cell>
          <cell r="BK57">
            <v>251395</v>
          </cell>
          <cell r="BL57">
            <v>2283078</v>
          </cell>
          <cell r="BS57">
            <v>3131650</v>
          </cell>
          <cell r="BY57">
            <v>6489199</v>
          </cell>
          <cell r="CE57">
            <v>1120304</v>
          </cell>
          <cell r="CG57">
            <v>172304</v>
          </cell>
          <cell r="CH57">
            <v>24000</v>
          </cell>
          <cell r="CI57">
            <v>7336662</v>
          </cell>
          <cell r="CJ57">
            <v>3208187</v>
          </cell>
          <cell r="CK57">
            <v>10741153</v>
          </cell>
          <cell r="CQ57">
            <v>21700</v>
          </cell>
          <cell r="CW57">
            <v>2013178</v>
          </cell>
          <cell r="DC57">
            <v>3696944</v>
          </cell>
          <cell r="DE57">
            <v>5709822</v>
          </cell>
          <cell r="DF57">
            <v>0</v>
          </cell>
          <cell r="DG57">
            <v>300</v>
          </cell>
          <cell r="DH57">
            <v>21700</v>
          </cell>
          <cell r="DO57">
            <v>0</v>
          </cell>
          <cell r="DU57">
            <v>0</v>
          </cell>
          <cell r="EA57">
            <v>167326</v>
          </cell>
          <cell r="EC57">
            <v>167326</v>
          </cell>
          <cell r="ED57">
            <v>0</v>
          </cell>
          <cell r="EE57">
            <v>0</v>
          </cell>
          <cell r="EF57">
            <v>0</v>
          </cell>
        </row>
        <row r="58">
          <cell r="V58">
            <v>18000</v>
          </cell>
          <cell r="AB58">
            <v>34000</v>
          </cell>
          <cell r="AH58">
            <v>0</v>
          </cell>
          <cell r="AN58">
            <v>52000</v>
          </cell>
          <cell r="AT58">
            <v>230883</v>
          </cell>
          <cell r="AZ58">
            <v>0</v>
          </cell>
          <cell r="BF58">
            <v>0</v>
          </cell>
          <cell r="BH58">
            <v>230883</v>
          </cell>
          <cell r="BI58">
            <v>0</v>
          </cell>
          <cell r="BJ58">
            <v>0</v>
          </cell>
          <cell r="BK58">
            <v>0</v>
          </cell>
          <cell r="BL58">
            <v>230883</v>
          </cell>
          <cell r="BS58">
            <v>60500</v>
          </cell>
          <cell r="BY58">
            <v>0</v>
          </cell>
          <cell r="CE58">
            <v>0</v>
          </cell>
          <cell r="CG58">
            <v>30500</v>
          </cell>
          <cell r="CH58">
            <v>30000</v>
          </cell>
          <cell r="CI58">
            <v>0</v>
          </cell>
          <cell r="CJ58">
            <v>0</v>
          </cell>
          <cell r="CK58">
            <v>60500</v>
          </cell>
          <cell r="CQ58">
            <v>20000</v>
          </cell>
          <cell r="CW58">
            <v>130000</v>
          </cell>
          <cell r="DC58">
            <v>256421</v>
          </cell>
          <cell r="DE58">
            <v>0</v>
          </cell>
          <cell r="DF58">
            <v>39858</v>
          </cell>
          <cell r="DG58">
            <v>0</v>
          </cell>
          <cell r="DH58">
            <v>366563</v>
          </cell>
          <cell r="DO58">
            <v>0</v>
          </cell>
          <cell r="DU58">
            <v>0</v>
          </cell>
          <cell r="EA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</row>
        <row r="59">
          <cell r="V59">
            <v>16254545</v>
          </cell>
          <cell r="AB59">
            <v>12917196</v>
          </cell>
          <cell r="AH59">
            <v>2441033</v>
          </cell>
          <cell r="AN59">
            <v>31612774</v>
          </cell>
          <cell r="AT59">
            <v>53100</v>
          </cell>
          <cell r="AZ59">
            <v>32540768</v>
          </cell>
          <cell r="BF59">
            <v>997450</v>
          </cell>
          <cell r="BH59">
            <v>5702796</v>
          </cell>
          <cell r="BI59">
            <v>6321023</v>
          </cell>
          <cell r="BJ59">
            <v>12339899</v>
          </cell>
          <cell r="BK59">
            <v>9227600</v>
          </cell>
          <cell r="BL59">
            <v>33591318</v>
          </cell>
          <cell r="BS59">
            <v>40000</v>
          </cell>
          <cell r="BY59">
            <v>14564411</v>
          </cell>
          <cell r="CE59">
            <v>5717600</v>
          </cell>
          <cell r="CG59">
            <v>5115983</v>
          </cell>
          <cell r="CH59">
            <v>9321867</v>
          </cell>
          <cell r="CI59">
            <v>5784161</v>
          </cell>
          <cell r="CJ59">
            <v>100000</v>
          </cell>
          <cell r="CK59">
            <v>20322011</v>
          </cell>
          <cell r="CQ59">
            <v>0</v>
          </cell>
          <cell r="CW59">
            <v>14854210</v>
          </cell>
          <cell r="DC59">
            <v>8541461</v>
          </cell>
          <cell r="DE59">
            <v>3744812</v>
          </cell>
          <cell r="DF59">
            <v>5255611</v>
          </cell>
          <cell r="DG59">
            <v>4809926</v>
          </cell>
          <cell r="DH59">
            <v>9585322</v>
          </cell>
          <cell r="DO59">
            <v>0</v>
          </cell>
          <cell r="DU59">
            <v>5784516</v>
          </cell>
          <cell r="EA59">
            <v>3676778</v>
          </cell>
          <cell r="EC59">
            <v>9461294</v>
          </cell>
          <cell r="ED59">
            <v>0</v>
          </cell>
          <cell r="EE59">
            <v>0</v>
          </cell>
          <cell r="EF59">
            <v>0</v>
          </cell>
        </row>
        <row r="60">
          <cell r="V60">
            <v>0</v>
          </cell>
          <cell r="AB60">
            <v>0</v>
          </cell>
          <cell r="AH60">
            <v>0</v>
          </cell>
          <cell r="AN60">
            <v>0</v>
          </cell>
          <cell r="AT60">
            <v>0</v>
          </cell>
          <cell r="AZ60">
            <v>0</v>
          </cell>
          <cell r="BF60">
            <v>80000</v>
          </cell>
          <cell r="BH60">
            <v>0</v>
          </cell>
          <cell r="BI60">
            <v>0</v>
          </cell>
          <cell r="BJ60">
            <v>80000</v>
          </cell>
          <cell r="BK60">
            <v>0</v>
          </cell>
          <cell r="BL60">
            <v>80000</v>
          </cell>
          <cell r="BS60">
            <v>0</v>
          </cell>
          <cell r="BY60">
            <v>0</v>
          </cell>
          <cell r="CE60">
            <v>80000</v>
          </cell>
          <cell r="CG60">
            <v>0</v>
          </cell>
          <cell r="CH60">
            <v>0</v>
          </cell>
          <cell r="CI60">
            <v>80000</v>
          </cell>
          <cell r="CJ60">
            <v>0</v>
          </cell>
          <cell r="CK60">
            <v>80000</v>
          </cell>
          <cell r="CQ60">
            <v>0</v>
          </cell>
          <cell r="CW60">
            <v>50000</v>
          </cell>
          <cell r="DC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50000</v>
          </cell>
          <cell r="DO60">
            <v>0</v>
          </cell>
          <cell r="DU60">
            <v>0</v>
          </cell>
          <cell r="EA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</row>
        <row r="61">
          <cell r="V61">
            <v>0</v>
          </cell>
          <cell r="AB61">
            <v>0</v>
          </cell>
          <cell r="AH61">
            <v>0</v>
          </cell>
          <cell r="AN61">
            <v>0</v>
          </cell>
          <cell r="AT61">
            <v>113081</v>
          </cell>
          <cell r="AZ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113081</v>
          </cell>
          <cell r="BK61">
            <v>0</v>
          </cell>
          <cell r="BL61">
            <v>113081</v>
          </cell>
          <cell r="BS61">
            <v>1518801</v>
          </cell>
          <cell r="BY61">
            <v>0</v>
          </cell>
          <cell r="CE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1518801</v>
          </cell>
          <cell r="CK61">
            <v>1518801</v>
          </cell>
          <cell r="CQ61">
            <v>117200</v>
          </cell>
          <cell r="CW61">
            <v>0</v>
          </cell>
          <cell r="DC61">
            <v>0</v>
          </cell>
          <cell r="DE61">
            <v>117200</v>
          </cell>
          <cell r="DF61">
            <v>0</v>
          </cell>
          <cell r="DG61">
            <v>0</v>
          </cell>
          <cell r="DH61">
            <v>0</v>
          </cell>
          <cell r="DO61">
            <v>120276</v>
          </cell>
          <cell r="DU61">
            <v>0</v>
          </cell>
          <cell r="EA61">
            <v>0</v>
          </cell>
          <cell r="EC61">
            <v>120276</v>
          </cell>
          <cell r="ED61">
            <v>0</v>
          </cell>
          <cell r="EE61">
            <v>0</v>
          </cell>
          <cell r="EF61">
            <v>0</v>
          </cell>
        </row>
        <row r="62">
          <cell r="V62">
            <v>7983779</v>
          </cell>
          <cell r="AB62">
            <v>51450</v>
          </cell>
          <cell r="AH62">
            <v>0</v>
          </cell>
          <cell r="AN62">
            <v>8035229</v>
          </cell>
          <cell r="AT62">
            <v>21310726</v>
          </cell>
          <cell r="AZ62">
            <v>90750</v>
          </cell>
          <cell r="BF62">
            <v>0</v>
          </cell>
          <cell r="BH62">
            <v>80000</v>
          </cell>
          <cell r="BI62">
            <v>3057684</v>
          </cell>
          <cell r="BJ62">
            <v>8666621</v>
          </cell>
          <cell r="BK62">
            <v>9597171</v>
          </cell>
          <cell r="BL62">
            <v>21401476</v>
          </cell>
          <cell r="BS62">
            <v>1440747</v>
          </cell>
          <cell r="BY62">
            <v>36000</v>
          </cell>
          <cell r="CE62">
            <v>50000</v>
          </cell>
          <cell r="CG62">
            <v>773105</v>
          </cell>
          <cell r="CH62">
            <v>402333</v>
          </cell>
          <cell r="CI62">
            <v>3309</v>
          </cell>
          <cell r="CJ62">
            <v>348000</v>
          </cell>
          <cell r="CK62">
            <v>1526747</v>
          </cell>
          <cell r="CQ62">
            <v>702578</v>
          </cell>
          <cell r="CW62">
            <v>7000</v>
          </cell>
          <cell r="DC62">
            <v>2894898</v>
          </cell>
          <cell r="DE62">
            <v>387053</v>
          </cell>
          <cell r="DF62">
            <v>1895025</v>
          </cell>
          <cell r="DG62">
            <v>560000</v>
          </cell>
          <cell r="DH62">
            <v>762398</v>
          </cell>
          <cell r="DO62">
            <v>10850</v>
          </cell>
          <cell r="DU62">
            <v>0</v>
          </cell>
          <cell r="EA62">
            <v>807500</v>
          </cell>
          <cell r="EC62">
            <v>818350</v>
          </cell>
          <cell r="ED62">
            <v>0</v>
          </cell>
          <cell r="EE62">
            <v>0</v>
          </cell>
          <cell r="EF62">
            <v>0</v>
          </cell>
        </row>
        <row r="63">
          <cell r="V63">
            <v>0</v>
          </cell>
          <cell r="AB63">
            <v>0</v>
          </cell>
          <cell r="AH63">
            <v>0</v>
          </cell>
          <cell r="AN63">
            <v>0</v>
          </cell>
          <cell r="AT63">
            <v>40000</v>
          </cell>
          <cell r="AZ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40000</v>
          </cell>
          <cell r="BK63">
            <v>0</v>
          </cell>
          <cell r="BL63">
            <v>40000</v>
          </cell>
          <cell r="BS63">
            <v>0</v>
          </cell>
          <cell r="BY63">
            <v>0</v>
          </cell>
          <cell r="CE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Q63">
            <v>85000</v>
          </cell>
          <cell r="CW63">
            <v>0</v>
          </cell>
          <cell r="DC63">
            <v>0</v>
          </cell>
          <cell r="DE63">
            <v>0</v>
          </cell>
          <cell r="DF63">
            <v>0</v>
          </cell>
          <cell r="DG63">
            <v>85000</v>
          </cell>
          <cell r="DH63">
            <v>0</v>
          </cell>
          <cell r="DO63">
            <v>0</v>
          </cell>
          <cell r="DU63">
            <v>10000</v>
          </cell>
          <cell r="EA63">
            <v>0</v>
          </cell>
          <cell r="EC63">
            <v>10000</v>
          </cell>
          <cell r="ED63">
            <v>0</v>
          </cell>
          <cell r="EE63">
            <v>0</v>
          </cell>
          <cell r="EF63">
            <v>0</v>
          </cell>
        </row>
        <row r="64">
          <cell r="V64">
            <v>1540091</v>
          </cell>
          <cell r="AB64">
            <v>346720</v>
          </cell>
          <cell r="AH64">
            <v>0</v>
          </cell>
          <cell r="AN64">
            <v>1886811</v>
          </cell>
          <cell r="AT64">
            <v>216163</v>
          </cell>
          <cell r="AZ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215863</v>
          </cell>
          <cell r="BK64">
            <v>300</v>
          </cell>
          <cell r="BL64">
            <v>216163</v>
          </cell>
          <cell r="BS64">
            <v>223834</v>
          </cell>
          <cell r="BY64">
            <v>0</v>
          </cell>
          <cell r="CE64">
            <v>0</v>
          </cell>
          <cell r="CG64">
            <v>0</v>
          </cell>
          <cell r="CH64">
            <v>223834</v>
          </cell>
          <cell r="CI64">
            <v>0</v>
          </cell>
          <cell r="CJ64">
            <v>0</v>
          </cell>
          <cell r="CK64">
            <v>223834</v>
          </cell>
          <cell r="CQ64">
            <v>0</v>
          </cell>
          <cell r="CW64">
            <v>0</v>
          </cell>
          <cell r="DC64">
            <v>1625392</v>
          </cell>
          <cell r="DE64">
            <v>0</v>
          </cell>
          <cell r="DF64">
            <v>0</v>
          </cell>
          <cell r="DG64">
            <v>0</v>
          </cell>
          <cell r="DH64">
            <v>1625392</v>
          </cell>
          <cell r="DO64">
            <v>0</v>
          </cell>
          <cell r="DU64">
            <v>0</v>
          </cell>
          <cell r="EA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</row>
        <row r="65">
          <cell r="V65">
            <v>3410704</v>
          </cell>
          <cell r="AB65">
            <v>3727769</v>
          </cell>
          <cell r="AH65">
            <v>1604665</v>
          </cell>
          <cell r="AN65">
            <v>8743138</v>
          </cell>
          <cell r="AT65">
            <v>1343870</v>
          </cell>
          <cell r="AZ65">
            <v>1343040</v>
          </cell>
          <cell r="BF65">
            <v>463510</v>
          </cell>
          <cell r="BH65">
            <v>1343040</v>
          </cell>
          <cell r="BI65">
            <v>1789380</v>
          </cell>
          <cell r="BJ65">
            <v>18000</v>
          </cell>
          <cell r="BK65">
            <v>0</v>
          </cell>
          <cell r="BL65">
            <v>3150420</v>
          </cell>
          <cell r="BS65">
            <v>4953800</v>
          </cell>
          <cell r="BY65">
            <v>9073450</v>
          </cell>
          <cell r="CE65">
            <v>5159350</v>
          </cell>
          <cell r="CG65">
            <v>878000</v>
          </cell>
          <cell r="CH65">
            <v>2564000</v>
          </cell>
          <cell r="CI65">
            <v>10600100</v>
          </cell>
          <cell r="CJ65">
            <v>5144500</v>
          </cell>
          <cell r="CK65">
            <v>19186600</v>
          </cell>
          <cell r="CQ65">
            <v>2072101</v>
          </cell>
          <cell r="CW65">
            <v>13000</v>
          </cell>
          <cell r="DC65">
            <v>0</v>
          </cell>
          <cell r="DE65">
            <v>51505</v>
          </cell>
          <cell r="DF65">
            <v>25950</v>
          </cell>
          <cell r="DG65">
            <v>748870</v>
          </cell>
          <cell r="DH65">
            <v>1258776</v>
          </cell>
          <cell r="DO65">
            <v>13200</v>
          </cell>
          <cell r="DU65">
            <v>0</v>
          </cell>
          <cell r="EA65">
            <v>1920368</v>
          </cell>
          <cell r="EC65">
            <v>1933568</v>
          </cell>
          <cell r="ED65">
            <v>0</v>
          </cell>
          <cell r="EE65">
            <v>0</v>
          </cell>
          <cell r="EF65">
            <v>0</v>
          </cell>
        </row>
        <row r="66">
          <cell r="V66">
            <v>2012000</v>
          </cell>
          <cell r="AB66">
            <v>0</v>
          </cell>
          <cell r="AH66">
            <v>0</v>
          </cell>
          <cell r="AN66">
            <v>2012000</v>
          </cell>
          <cell r="AT66">
            <v>9675655</v>
          </cell>
          <cell r="AZ66">
            <v>0</v>
          </cell>
          <cell r="BF66">
            <v>234900</v>
          </cell>
          <cell r="BH66">
            <v>5985755</v>
          </cell>
          <cell r="BI66">
            <v>2824800</v>
          </cell>
          <cell r="BJ66">
            <v>0</v>
          </cell>
          <cell r="BK66">
            <v>1100000</v>
          </cell>
          <cell r="BL66">
            <v>9910555</v>
          </cell>
          <cell r="BS66">
            <v>0</v>
          </cell>
          <cell r="BY66">
            <v>0</v>
          </cell>
          <cell r="CE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Q66">
            <v>0</v>
          </cell>
          <cell r="CW66">
            <v>3752150</v>
          </cell>
          <cell r="DC66">
            <v>5270554</v>
          </cell>
          <cell r="DE66">
            <v>0</v>
          </cell>
          <cell r="DF66">
            <v>0</v>
          </cell>
          <cell r="DG66">
            <v>2991134</v>
          </cell>
          <cell r="DH66">
            <v>6031570</v>
          </cell>
          <cell r="DO66">
            <v>0</v>
          </cell>
          <cell r="DU66">
            <v>0</v>
          </cell>
          <cell r="EA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V67">
            <v>0</v>
          </cell>
          <cell r="AB67">
            <v>243553</v>
          </cell>
          <cell r="AH67">
            <v>0</v>
          </cell>
          <cell r="AN67">
            <v>243553</v>
          </cell>
          <cell r="AT67">
            <v>986842</v>
          </cell>
          <cell r="AZ67">
            <v>740514</v>
          </cell>
          <cell r="BF67">
            <v>0</v>
          </cell>
          <cell r="BH67">
            <v>0</v>
          </cell>
          <cell r="BI67">
            <v>121776</v>
          </cell>
          <cell r="BJ67">
            <v>1605580</v>
          </cell>
          <cell r="BK67">
            <v>0</v>
          </cell>
          <cell r="BL67">
            <v>1727356</v>
          </cell>
          <cell r="BS67">
            <v>0</v>
          </cell>
          <cell r="BY67">
            <v>0</v>
          </cell>
          <cell r="CE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Q67">
            <v>126218</v>
          </cell>
          <cell r="CW67">
            <v>49085</v>
          </cell>
          <cell r="DC67">
            <v>0</v>
          </cell>
          <cell r="DE67">
            <v>0</v>
          </cell>
          <cell r="DF67">
            <v>0</v>
          </cell>
          <cell r="DG67">
            <v>49085</v>
          </cell>
          <cell r="DH67">
            <v>126218</v>
          </cell>
          <cell r="DO67">
            <v>136950</v>
          </cell>
          <cell r="DU67">
            <v>0</v>
          </cell>
          <cell r="EA67">
            <v>0</v>
          </cell>
          <cell r="EC67">
            <v>136950</v>
          </cell>
          <cell r="ED67">
            <v>0</v>
          </cell>
          <cell r="EE67">
            <v>0</v>
          </cell>
          <cell r="EF67">
            <v>0</v>
          </cell>
        </row>
        <row r="68">
          <cell r="V68">
            <v>9232802</v>
          </cell>
          <cell r="AB68">
            <v>2595760</v>
          </cell>
          <cell r="AH68">
            <v>0</v>
          </cell>
          <cell r="AN68">
            <v>11828562</v>
          </cell>
          <cell r="AT68">
            <v>2508503</v>
          </cell>
          <cell r="AZ68">
            <v>848100</v>
          </cell>
          <cell r="BF68">
            <v>85000</v>
          </cell>
          <cell r="BH68">
            <v>627950</v>
          </cell>
          <cell r="BI68">
            <v>683651</v>
          </cell>
          <cell r="BJ68">
            <v>1766252</v>
          </cell>
          <cell r="BK68">
            <v>363750</v>
          </cell>
          <cell r="BL68">
            <v>3441603</v>
          </cell>
          <cell r="BS68">
            <v>7864949</v>
          </cell>
          <cell r="BY68">
            <v>3919794</v>
          </cell>
          <cell r="CE68">
            <v>80000</v>
          </cell>
          <cell r="CG68">
            <v>304990</v>
          </cell>
          <cell r="CH68">
            <v>1753250</v>
          </cell>
          <cell r="CI68">
            <v>2171454</v>
          </cell>
          <cell r="CJ68">
            <v>7635049</v>
          </cell>
          <cell r="CK68">
            <v>11864743</v>
          </cell>
          <cell r="CQ68">
            <v>4104449</v>
          </cell>
          <cell r="CW68">
            <v>3195100</v>
          </cell>
          <cell r="DC68">
            <v>120000</v>
          </cell>
          <cell r="DE68">
            <v>3293115</v>
          </cell>
          <cell r="DF68">
            <v>3118434</v>
          </cell>
          <cell r="DG68">
            <v>968000</v>
          </cell>
          <cell r="DH68">
            <v>40000</v>
          </cell>
          <cell r="DO68">
            <v>371400</v>
          </cell>
          <cell r="DU68">
            <v>36600</v>
          </cell>
          <cell r="EA68">
            <v>0</v>
          </cell>
          <cell r="EC68">
            <v>408000</v>
          </cell>
          <cell r="ED68">
            <v>0</v>
          </cell>
          <cell r="EE68">
            <v>0</v>
          </cell>
          <cell r="EF68">
            <v>0</v>
          </cell>
        </row>
        <row r="69">
          <cell r="V69">
            <v>0</v>
          </cell>
          <cell r="AB69">
            <v>0</v>
          </cell>
          <cell r="AH69">
            <v>2983264</v>
          </cell>
          <cell r="AN69">
            <v>2983264</v>
          </cell>
          <cell r="AT69">
            <v>0</v>
          </cell>
          <cell r="AZ69">
            <v>0</v>
          </cell>
          <cell r="BF69">
            <v>279000</v>
          </cell>
          <cell r="BH69">
            <v>139500</v>
          </cell>
          <cell r="BI69">
            <v>139500</v>
          </cell>
          <cell r="BJ69">
            <v>0</v>
          </cell>
          <cell r="BK69">
            <v>0</v>
          </cell>
          <cell r="BL69">
            <v>279000</v>
          </cell>
          <cell r="BS69">
            <v>0</v>
          </cell>
          <cell r="BY69">
            <v>0</v>
          </cell>
          <cell r="CE69">
            <v>1108143</v>
          </cell>
          <cell r="CG69">
            <v>150000</v>
          </cell>
          <cell r="CH69">
            <v>150400</v>
          </cell>
          <cell r="CI69">
            <v>252000</v>
          </cell>
          <cell r="CJ69">
            <v>555743</v>
          </cell>
          <cell r="CK69">
            <v>1108143</v>
          </cell>
          <cell r="CQ69">
            <v>0</v>
          </cell>
          <cell r="CW69">
            <v>0</v>
          </cell>
          <cell r="DC69">
            <v>2987736</v>
          </cell>
          <cell r="DE69">
            <v>1779162</v>
          </cell>
          <cell r="DF69">
            <v>858574</v>
          </cell>
          <cell r="DG69">
            <v>350000</v>
          </cell>
          <cell r="DH69">
            <v>0</v>
          </cell>
          <cell r="DO69">
            <v>0</v>
          </cell>
          <cell r="DU69">
            <v>0</v>
          </cell>
          <cell r="EA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V70">
            <v>5597700</v>
          </cell>
          <cell r="AB70">
            <v>0</v>
          </cell>
          <cell r="AH70">
            <v>0</v>
          </cell>
          <cell r="AN70">
            <v>5597700</v>
          </cell>
          <cell r="AT70">
            <v>5548300</v>
          </cell>
          <cell r="AZ70">
            <v>300000</v>
          </cell>
          <cell r="BF70">
            <v>0</v>
          </cell>
          <cell r="BH70">
            <v>2669300</v>
          </cell>
          <cell r="BI70">
            <v>331000</v>
          </cell>
          <cell r="BJ70">
            <v>1425850</v>
          </cell>
          <cell r="BK70">
            <v>1422150</v>
          </cell>
          <cell r="BL70">
            <v>5848300</v>
          </cell>
          <cell r="BS70">
            <v>966300</v>
          </cell>
          <cell r="BY70">
            <v>0</v>
          </cell>
          <cell r="CE70">
            <v>0</v>
          </cell>
          <cell r="CG70">
            <v>0</v>
          </cell>
          <cell r="CH70">
            <v>252550</v>
          </cell>
          <cell r="CI70">
            <v>31000</v>
          </cell>
          <cell r="CJ70">
            <v>682750</v>
          </cell>
          <cell r="CK70">
            <v>966300</v>
          </cell>
          <cell r="CQ70">
            <v>4529020</v>
          </cell>
          <cell r="CW70">
            <v>9156050</v>
          </cell>
          <cell r="DC70">
            <v>1200000</v>
          </cell>
          <cell r="DE70">
            <v>1720000</v>
          </cell>
          <cell r="DF70">
            <v>8901120</v>
          </cell>
          <cell r="DG70">
            <v>4263950</v>
          </cell>
          <cell r="DH70">
            <v>0</v>
          </cell>
          <cell r="DO70">
            <v>0</v>
          </cell>
          <cell r="DU70">
            <v>0</v>
          </cell>
          <cell r="EA70">
            <v>286500</v>
          </cell>
          <cell r="EC70">
            <v>286500</v>
          </cell>
          <cell r="ED70">
            <v>0</v>
          </cell>
          <cell r="EE70">
            <v>0</v>
          </cell>
          <cell r="EF70">
            <v>0</v>
          </cell>
        </row>
        <row r="71">
          <cell r="V71">
            <v>0</v>
          </cell>
          <cell r="AB71">
            <v>6192562</v>
          </cell>
          <cell r="AH71">
            <v>2420668</v>
          </cell>
          <cell r="AN71">
            <v>8613230</v>
          </cell>
          <cell r="AT71">
            <v>0</v>
          </cell>
          <cell r="AZ71">
            <v>1009350</v>
          </cell>
          <cell r="BF71">
            <v>1845415</v>
          </cell>
          <cell r="BH71">
            <v>0</v>
          </cell>
          <cell r="BI71">
            <v>2505415</v>
          </cell>
          <cell r="BJ71">
            <v>349350</v>
          </cell>
          <cell r="BK71">
            <v>0</v>
          </cell>
          <cell r="BL71">
            <v>2854765</v>
          </cell>
          <cell r="BS71">
            <v>30527</v>
          </cell>
          <cell r="BY71">
            <v>1200000</v>
          </cell>
          <cell r="CE71">
            <v>869721</v>
          </cell>
          <cell r="CG71">
            <v>0</v>
          </cell>
          <cell r="CH71">
            <v>1200000</v>
          </cell>
          <cell r="CI71">
            <v>293777</v>
          </cell>
          <cell r="CJ71">
            <v>606471</v>
          </cell>
          <cell r="CK71">
            <v>2100248</v>
          </cell>
          <cell r="CQ71">
            <v>0</v>
          </cell>
          <cell r="CW71">
            <v>300000</v>
          </cell>
          <cell r="DC71">
            <v>12751607</v>
          </cell>
          <cell r="DE71">
            <v>2931371</v>
          </cell>
          <cell r="DF71">
            <v>5361629</v>
          </cell>
          <cell r="DG71">
            <v>2908607</v>
          </cell>
          <cell r="DH71">
            <v>1850000</v>
          </cell>
          <cell r="DO71">
            <v>0</v>
          </cell>
          <cell r="DU71">
            <v>0</v>
          </cell>
          <cell r="EA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</row>
        <row r="72">
          <cell r="V72">
            <v>1535000</v>
          </cell>
          <cell r="AB72">
            <v>30700</v>
          </cell>
          <cell r="AH72">
            <v>361000</v>
          </cell>
          <cell r="AN72">
            <v>1926700</v>
          </cell>
          <cell r="AT72">
            <v>8826895</v>
          </cell>
          <cell r="AZ72">
            <v>3186268</v>
          </cell>
          <cell r="BF72">
            <v>479000</v>
          </cell>
          <cell r="BH72">
            <v>455000</v>
          </cell>
          <cell r="BI72">
            <v>1444250</v>
          </cell>
          <cell r="BJ72">
            <v>0</v>
          </cell>
          <cell r="BK72">
            <v>10592913</v>
          </cell>
          <cell r="BL72">
            <v>12492163</v>
          </cell>
          <cell r="BS72">
            <v>1111000</v>
          </cell>
          <cell r="BY72">
            <v>600000</v>
          </cell>
          <cell r="CE72">
            <v>1591810</v>
          </cell>
          <cell r="CG72">
            <v>1466810</v>
          </cell>
          <cell r="CH72">
            <v>1185000</v>
          </cell>
          <cell r="CI72">
            <v>650000</v>
          </cell>
          <cell r="CJ72">
            <v>1000</v>
          </cell>
          <cell r="CK72">
            <v>3302810</v>
          </cell>
          <cell r="CQ72">
            <v>1002855</v>
          </cell>
          <cell r="CW72">
            <v>12877</v>
          </cell>
          <cell r="DC72">
            <v>0</v>
          </cell>
          <cell r="DE72">
            <v>0</v>
          </cell>
          <cell r="DF72">
            <v>79105</v>
          </cell>
          <cell r="DG72">
            <v>788750</v>
          </cell>
          <cell r="DH72">
            <v>147877</v>
          </cell>
          <cell r="DO72">
            <v>0</v>
          </cell>
          <cell r="DU72">
            <v>0</v>
          </cell>
          <cell r="EA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</row>
        <row r="73">
          <cell r="V73">
            <v>0</v>
          </cell>
          <cell r="AB73">
            <v>0</v>
          </cell>
          <cell r="AH73">
            <v>0</v>
          </cell>
          <cell r="AN73">
            <v>0</v>
          </cell>
          <cell r="AT73">
            <v>0</v>
          </cell>
          <cell r="AZ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S73">
            <v>1805770</v>
          </cell>
          <cell r="BY73">
            <v>0</v>
          </cell>
          <cell r="CE73">
            <v>0</v>
          </cell>
          <cell r="CG73">
            <v>695738</v>
          </cell>
          <cell r="CH73">
            <v>1110032</v>
          </cell>
          <cell r="CI73">
            <v>0</v>
          </cell>
          <cell r="CJ73">
            <v>0</v>
          </cell>
          <cell r="CK73">
            <v>1805770</v>
          </cell>
          <cell r="CQ73">
            <v>0</v>
          </cell>
          <cell r="CW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O73">
            <v>0</v>
          </cell>
          <cell r="DU73">
            <v>0</v>
          </cell>
          <cell r="EA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</row>
        <row r="74">
          <cell r="V74">
            <v>25510</v>
          </cell>
          <cell r="AB74">
            <v>5658950</v>
          </cell>
          <cell r="AH74">
            <v>0</v>
          </cell>
          <cell r="AN74">
            <v>5684460</v>
          </cell>
          <cell r="AT74">
            <v>82300</v>
          </cell>
          <cell r="AZ74">
            <v>6194500</v>
          </cell>
          <cell r="BF74">
            <v>1789950</v>
          </cell>
          <cell r="BH74">
            <v>1266000</v>
          </cell>
          <cell r="BI74">
            <v>26550</v>
          </cell>
          <cell r="BJ74">
            <v>4357300</v>
          </cell>
          <cell r="BK74">
            <v>2416900</v>
          </cell>
          <cell r="BL74">
            <v>8066750</v>
          </cell>
          <cell r="BS74">
            <v>22180</v>
          </cell>
          <cell r="BY74">
            <v>7509550</v>
          </cell>
          <cell r="CE74">
            <v>1585850</v>
          </cell>
          <cell r="CG74">
            <v>5988850</v>
          </cell>
          <cell r="CH74">
            <v>11550</v>
          </cell>
          <cell r="CI74">
            <v>2667000</v>
          </cell>
          <cell r="CJ74">
            <v>450180</v>
          </cell>
          <cell r="CK74">
            <v>9117580</v>
          </cell>
          <cell r="CQ74">
            <v>0</v>
          </cell>
          <cell r="CW74">
            <v>6000</v>
          </cell>
          <cell r="DC74">
            <v>3553800</v>
          </cell>
          <cell r="DE74">
            <v>6000</v>
          </cell>
          <cell r="DF74">
            <v>0</v>
          </cell>
          <cell r="DG74">
            <v>0</v>
          </cell>
          <cell r="DH74">
            <v>3553800</v>
          </cell>
          <cell r="DO74">
            <v>0</v>
          </cell>
          <cell r="DU74">
            <v>0</v>
          </cell>
          <cell r="EA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</row>
        <row r="75">
          <cell r="V75">
            <v>0</v>
          </cell>
          <cell r="AB75">
            <v>0</v>
          </cell>
          <cell r="AH75">
            <v>0</v>
          </cell>
          <cell r="AN75">
            <v>0</v>
          </cell>
          <cell r="AT75">
            <v>0</v>
          </cell>
          <cell r="AZ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S75">
            <v>0</v>
          </cell>
          <cell r="BY75">
            <v>160255</v>
          </cell>
          <cell r="CE75">
            <v>0</v>
          </cell>
          <cell r="CG75">
            <v>0</v>
          </cell>
          <cell r="CH75">
            <v>0</v>
          </cell>
          <cell r="CI75">
            <v>160255</v>
          </cell>
          <cell r="CJ75">
            <v>0</v>
          </cell>
          <cell r="CK75">
            <v>160255</v>
          </cell>
          <cell r="CQ75">
            <v>0</v>
          </cell>
          <cell r="CW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O75">
            <v>0</v>
          </cell>
          <cell r="DU75">
            <v>0</v>
          </cell>
          <cell r="EA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</row>
        <row r="76">
          <cell r="V76">
            <v>5645530</v>
          </cell>
          <cell r="AB76">
            <v>2109600</v>
          </cell>
          <cell r="AH76">
            <v>2316600</v>
          </cell>
          <cell r="AN76">
            <v>10071730</v>
          </cell>
          <cell r="AT76">
            <v>2525780</v>
          </cell>
          <cell r="AZ76">
            <v>2565500</v>
          </cell>
          <cell r="BF76">
            <v>756000</v>
          </cell>
          <cell r="BH76">
            <v>4676830</v>
          </cell>
          <cell r="BI76">
            <v>218450</v>
          </cell>
          <cell r="BJ76">
            <v>363500</v>
          </cell>
          <cell r="BK76">
            <v>588500</v>
          </cell>
          <cell r="BL76">
            <v>5847280</v>
          </cell>
          <cell r="BS76">
            <v>4547331</v>
          </cell>
          <cell r="BY76">
            <v>4026750</v>
          </cell>
          <cell r="CE76">
            <v>3334450</v>
          </cell>
          <cell r="CG76">
            <v>1030000</v>
          </cell>
          <cell r="CH76">
            <v>7700</v>
          </cell>
          <cell r="CI76">
            <v>457081</v>
          </cell>
          <cell r="CJ76">
            <v>10413750</v>
          </cell>
          <cell r="CK76">
            <v>11908531</v>
          </cell>
          <cell r="CQ76">
            <v>5447216</v>
          </cell>
          <cell r="CW76">
            <v>172800</v>
          </cell>
          <cell r="DC76">
            <v>1961849</v>
          </cell>
          <cell r="DE76">
            <v>5228166</v>
          </cell>
          <cell r="DF76">
            <v>755000</v>
          </cell>
          <cell r="DG76">
            <v>58850</v>
          </cell>
          <cell r="DH76">
            <v>1539849</v>
          </cell>
          <cell r="DO76">
            <v>19500</v>
          </cell>
          <cell r="DU76">
            <v>0</v>
          </cell>
          <cell r="EA76">
            <v>0</v>
          </cell>
          <cell r="EC76">
            <v>19500</v>
          </cell>
          <cell r="ED76">
            <v>0</v>
          </cell>
          <cell r="EE76">
            <v>0</v>
          </cell>
          <cell r="EF76">
            <v>0</v>
          </cell>
        </row>
        <row r="77">
          <cell r="V77">
            <v>1433000</v>
          </cell>
          <cell r="AB77">
            <v>33048807</v>
          </cell>
          <cell r="AH77">
            <v>2833598</v>
          </cell>
          <cell r="AN77">
            <v>37315405</v>
          </cell>
          <cell r="AT77">
            <v>2636080</v>
          </cell>
          <cell r="AZ77">
            <v>25660414</v>
          </cell>
          <cell r="BF77">
            <v>126024</v>
          </cell>
          <cell r="BH77">
            <v>7015347</v>
          </cell>
          <cell r="BI77">
            <v>14883274</v>
          </cell>
          <cell r="BJ77">
            <v>6387120</v>
          </cell>
          <cell r="BK77">
            <v>136777</v>
          </cell>
          <cell r="BL77">
            <v>28422518</v>
          </cell>
          <cell r="BS77">
            <v>4197815</v>
          </cell>
          <cell r="BY77">
            <v>11929066</v>
          </cell>
          <cell r="CE77">
            <v>5965243</v>
          </cell>
          <cell r="CG77">
            <v>8223441</v>
          </cell>
          <cell r="CH77">
            <v>4216583</v>
          </cell>
          <cell r="CI77">
            <v>8874500</v>
          </cell>
          <cell r="CJ77">
            <v>777600</v>
          </cell>
          <cell r="CK77">
            <v>22092124</v>
          </cell>
          <cell r="CQ77">
            <v>74500</v>
          </cell>
          <cell r="CW77">
            <v>5436438</v>
          </cell>
          <cell r="DC77">
            <v>18020817</v>
          </cell>
          <cell r="DE77">
            <v>8246409</v>
          </cell>
          <cell r="DF77">
            <v>2453459</v>
          </cell>
          <cell r="DG77">
            <v>7060299</v>
          </cell>
          <cell r="DH77">
            <v>5771588</v>
          </cell>
          <cell r="DO77">
            <v>48750</v>
          </cell>
          <cell r="DU77">
            <v>38100</v>
          </cell>
          <cell r="EA77">
            <v>9283718</v>
          </cell>
          <cell r="EC77">
            <v>9370568</v>
          </cell>
          <cell r="ED77">
            <v>0</v>
          </cell>
          <cell r="EE77">
            <v>0</v>
          </cell>
          <cell r="EF77">
            <v>0</v>
          </cell>
        </row>
        <row r="78">
          <cell r="V78">
            <v>1227264</v>
          </cell>
          <cell r="AB78">
            <v>0</v>
          </cell>
          <cell r="AH78">
            <v>0</v>
          </cell>
          <cell r="AN78">
            <v>1227264</v>
          </cell>
          <cell r="AT78">
            <v>1300000</v>
          </cell>
          <cell r="AZ78">
            <v>3508475</v>
          </cell>
          <cell r="BF78">
            <v>0</v>
          </cell>
          <cell r="BH78">
            <v>896792</v>
          </cell>
          <cell r="BI78">
            <v>2993845</v>
          </cell>
          <cell r="BJ78">
            <v>917838</v>
          </cell>
          <cell r="BK78">
            <v>0</v>
          </cell>
          <cell r="BL78">
            <v>4808475</v>
          </cell>
          <cell r="BS78">
            <v>150000</v>
          </cell>
          <cell r="BY78">
            <v>1571700</v>
          </cell>
          <cell r="CE78">
            <v>0</v>
          </cell>
          <cell r="CG78">
            <v>701700</v>
          </cell>
          <cell r="CH78">
            <v>870000</v>
          </cell>
          <cell r="CI78">
            <v>150000</v>
          </cell>
          <cell r="CJ78">
            <v>0</v>
          </cell>
          <cell r="CK78">
            <v>1721700</v>
          </cell>
          <cell r="CQ78">
            <v>0</v>
          </cell>
          <cell r="CW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O78">
            <v>0</v>
          </cell>
          <cell r="DU78">
            <v>0</v>
          </cell>
          <cell r="EA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</row>
        <row r="79">
          <cell r="V79">
            <v>6645200</v>
          </cell>
          <cell r="AB79">
            <v>0</v>
          </cell>
          <cell r="AH79">
            <v>0</v>
          </cell>
          <cell r="AN79">
            <v>6645200</v>
          </cell>
          <cell r="AT79">
            <v>567000</v>
          </cell>
          <cell r="AZ79">
            <v>1532845</v>
          </cell>
          <cell r="BF79">
            <v>300000</v>
          </cell>
          <cell r="BH79">
            <v>2069845</v>
          </cell>
          <cell r="BI79">
            <v>300000</v>
          </cell>
          <cell r="BJ79">
            <v>30000</v>
          </cell>
          <cell r="BK79">
            <v>0</v>
          </cell>
          <cell r="BL79">
            <v>2399845</v>
          </cell>
          <cell r="BS79">
            <v>30000</v>
          </cell>
          <cell r="BY79">
            <v>0</v>
          </cell>
          <cell r="CE79">
            <v>1732986</v>
          </cell>
          <cell r="CG79">
            <v>0</v>
          </cell>
          <cell r="CH79">
            <v>400000</v>
          </cell>
          <cell r="CI79">
            <v>1162986</v>
          </cell>
          <cell r="CJ79">
            <v>200000</v>
          </cell>
          <cell r="CK79">
            <v>1762986</v>
          </cell>
          <cell r="CQ79">
            <v>32000</v>
          </cell>
          <cell r="CW79">
            <v>0</v>
          </cell>
          <cell r="DC79">
            <v>4570306</v>
          </cell>
          <cell r="DE79">
            <v>0</v>
          </cell>
          <cell r="DF79">
            <v>0</v>
          </cell>
          <cell r="DG79">
            <v>903906</v>
          </cell>
          <cell r="DH79">
            <v>3698400</v>
          </cell>
          <cell r="DO79">
            <v>0</v>
          </cell>
          <cell r="DU79">
            <v>0</v>
          </cell>
          <cell r="EA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</row>
        <row r="80">
          <cell r="V80">
            <v>20000</v>
          </cell>
          <cell r="AB80">
            <v>660631</v>
          </cell>
          <cell r="AH80">
            <v>0</v>
          </cell>
          <cell r="AN80">
            <v>680631</v>
          </cell>
          <cell r="AT80">
            <v>20000</v>
          </cell>
          <cell r="AZ80">
            <v>669500</v>
          </cell>
          <cell r="BF80">
            <v>0</v>
          </cell>
          <cell r="BH80">
            <v>0</v>
          </cell>
          <cell r="BI80">
            <v>0</v>
          </cell>
          <cell r="BJ80">
            <v>669500</v>
          </cell>
          <cell r="BK80">
            <v>20000</v>
          </cell>
          <cell r="BL80">
            <v>689500</v>
          </cell>
          <cell r="BS80">
            <v>20000</v>
          </cell>
          <cell r="BY80">
            <v>4426531</v>
          </cell>
          <cell r="CE80">
            <v>2405696</v>
          </cell>
          <cell r="CG80">
            <v>1503662</v>
          </cell>
          <cell r="CH80">
            <v>3045158</v>
          </cell>
          <cell r="CI80">
            <v>796413</v>
          </cell>
          <cell r="CJ80">
            <v>1506994</v>
          </cell>
          <cell r="CK80">
            <v>6852227</v>
          </cell>
          <cell r="CQ80">
            <v>0</v>
          </cell>
          <cell r="CW80">
            <v>0</v>
          </cell>
          <cell r="DC80">
            <v>257000</v>
          </cell>
          <cell r="DE80">
            <v>0</v>
          </cell>
          <cell r="DF80">
            <v>257000</v>
          </cell>
          <cell r="DG80">
            <v>0</v>
          </cell>
          <cell r="DH80">
            <v>0</v>
          </cell>
          <cell r="DO80">
            <v>0</v>
          </cell>
          <cell r="DU80">
            <v>0</v>
          </cell>
          <cell r="EA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</row>
        <row r="81">
          <cell r="V81">
            <v>2921039</v>
          </cell>
          <cell r="AB81">
            <v>0</v>
          </cell>
          <cell r="AH81">
            <v>0</v>
          </cell>
          <cell r="AN81">
            <v>2921039</v>
          </cell>
          <cell r="AT81">
            <v>319451</v>
          </cell>
          <cell r="AZ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309451</v>
          </cell>
          <cell r="BK81">
            <v>10000</v>
          </cell>
          <cell r="BL81">
            <v>319451</v>
          </cell>
          <cell r="BS81">
            <v>973389</v>
          </cell>
          <cell r="BY81">
            <v>48730</v>
          </cell>
          <cell r="CE81">
            <v>0</v>
          </cell>
          <cell r="CG81">
            <v>258190</v>
          </cell>
          <cell r="CH81">
            <v>0</v>
          </cell>
          <cell r="CI81">
            <v>0</v>
          </cell>
          <cell r="CJ81">
            <v>763929</v>
          </cell>
          <cell r="CK81">
            <v>1022119</v>
          </cell>
          <cell r="CQ81">
            <v>3153082</v>
          </cell>
          <cell r="CW81">
            <v>4400</v>
          </cell>
          <cell r="DC81">
            <v>359960</v>
          </cell>
          <cell r="DE81">
            <v>4400</v>
          </cell>
          <cell r="DF81">
            <v>1297140</v>
          </cell>
          <cell r="DG81">
            <v>1812742</v>
          </cell>
          <cell r="DH81">
            <v>403160</v>
          </cell>
          <cell r="DO81">
            <v>0</v>
          </cell>
          <cell r="DU81">
            <v>0</v>
          </cell>
          <cell r="EA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</row>
        <row r="82">
          <cell r="V82">
            <v>0</v>
          </cell>
          <cell r="AB82">
            <v>0</v>
          </cell>
          <cell r="AH82">
            <v>0</v>
          </cell>
          <cell r="AN82">
            <v>0</v>
          </cell>
          <cell r="AT82">
            <v>0</v>
          </cell>
          <cell r="AZ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S82">
            <v>0</v>
          </cell>
          <cell r="BY82">
            <v>0</v>
          </cell>
          <cell r="CE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Q82">
            <v>0</v>
          </cell>
          <cell r="CW82">
            <v>0</v>
          </cell>
          <cell r="DC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O82">
            <v>0</v>
          </cell>
          <cell r="DU82">
            <v>0</v>
          </cell>
          <cell r="EA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V83">
            <v>10999</v>
          </cell>
          <cell r="AB83">
            <v>137300</v>
          </cell>
          <cell r="AH83">
            <v>0</v>
          </cell>
          <cell r="AN83">
            <v>148299</v>
          </cell>
          <cell r="AT83">
            <v>0</v>
          </cell>
          <cell r="AZ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S83">
            <v>12850</v>
          </cell>
          <cell r="BY83">
            <v>0</v>
          </cell>
          <cell r="CE83">
            <v>0</v>
          </cell>
          <cell r="CG83">
            <v>0</v>
          </cell>
          <cell r="CH83">
            <v>12850</v>
          </cell>
          <cell r="CI83">
            <v>0</v>
          </cell>
          <cell r="CJ83">
            <v>0</v>
          </cell>
          <cell r="CK83">
            <v>12850</v>
          </cell>
          <cell r="CQ83">
            <v>0</v>
          </cell>
          <cell r="CW83">
            <v>0</v>
          </cell>
          <cell r="DC83">
            <v>155950</v>
          </cell>
          <cell r="DE83">
            <v>0</v>
          </cell>
          <cell r="DF83">
            <v>0</v>
          </cell>
          <cell r="DG83">
            <v>155950</v>
          </cell>
          <cell r="DH83">
            <v>0</v>
          </cell>
          <cell r="DO83">
            <v>0</v>
          </cell>
          <cell r="DU83">
            <v>0</v>
          </cell>
          <cell r="EA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</row>
        <row r="84">
          <cell r="V84">
            <v>1014050</v>
          </cell>
          <cell r="AB84">
            <v>0</v>
          </cell>
          <cell r="AH84">
            <v>0</v>
          </cell>
          <cell r="AN84">
            <v>1014050</v>
          </cell>
          <cell r="AT84">
            <v>18618859</v>
          </cell>
          <cell r="AZ84">
            <v>280000</v>
          </cell>
          <cell r="BF84">
            <v>0</v>
          </cell>
          <cell r="BH84">
            <v>6194948</v>
          </cell>
          <cell r="BI84">
            <v>4846444</v>
          </cell>
          <cell r="BJ84">
            <v>7819967</v>
          </cell>
          <cell r="BK84">
            <v>37500</v>
          </cell>
          <cell r="BL84">
            <v>18898859</v>
          </cell>
          <cell r="BS84">
            <v>286000</v>
          </cell>
          <cell r="BY84">
            <v>37750</v>
          </cell>
          <cell r="CE84">
            <v>0</v>
          </cell>
          <cell r="CG84">
            <v>96000</v>
          </cell>
          <cell r="CH84">
            <v>15000</v>
          </cell>
          <cell r="CI84">
            <v>89000</v>
          </cell>
          <cell r="CJ84">
            <v>123750</v>
          </cell>
          <cell r="CK84">
            <v>323750</v>
          </cell>
          <cell r="CQ84">
            <v>1737010</v>
          </cell>
          <cell r="CW84">
            <v>59950</v>
          </cell>
          <cell r="DC84">
            <v>0</v>
          </cell>
          <cell r="DE84">
            <v>91600</v>
          </cell>
          <cell r="DF84">
            <v>1160</v>
          </cell>
          <cell r="DG84">
            <v>138200</v>
          </cell>
          <cell r="DH84">
            <v>1566000</v>
          </cell>
          <cell r="DO84">
            <v>7285020</v>
          </cell>
          <cell r="DU84">
            <v>148850</v>
          </cell>
          <cell r="EA84">
            <v>144300</v>
          </cell>
          <cell r="EC84">
            <v>7578170</v>
          </cell>
          <cell r="ED84">
            <v>0</v>
          </cell>
          <cell r="EE84">
            <v>0</v>
          </cell>
          <cell r="EF84">
            <v>0</v>
          </cell>
        </row>
        <row r="85">
          <cell r="V85">
            <v>2328517</v>
          </cell>
          <cell r="AB85">
            <v>288300</v>
          </cell>
          <cell r="AH85">
            <v>0</v>
          </cell>
          <cell r="AN85">
            <v>2616817</v>
          </cell>
          <cell r="AT85">
            <v>4735329</v>
          </cell>
          <cell r="AZ85">
            <v>1133421</v>
          </cell>
          <cell r="BF85">
            <v>0</v>
          </cell>
          <cell r="BH85">
            <v>0</v>
          </cell>
          <cell r="BI85">
            <v>2102000</v>
          </cell>
          <cell r="BJ85">
            <v>1030318</v>
          </cell>
          <cell r="BK85">
            <v>2736432</v>
          </cell>
          <cell r="BL85">
            <v>5868750</v>
          </cell>
          <cell r="BS85">
            <v>180250</v>
          </cell>
          <cell r="BY85">
            <v>0</v>
          </cell>
          <cell r="CE85">
            <v>43500</v>
          </cell>
          <cell r="CG85">
            <v>9200</v>
          </cell>
          <cell r="CH85">
            <v>0</v>
          </cell>
          <cell r="CI85">
            <v>171050</v>
          </cell>
          <cell r="CJ85">
            <v>43500</v>
          </cell>
          <cell r="CK85">
            <v>223750</v>
          </cell>
          <cell r="CQ85">
            <v>80550</v>
          </cell>
          <cell r="CW85">
            <v>65000</v>
          </cell>
          <cell r="DC85">
            <v>0</v>
          </cell>
          <cell r="DE85">
            <v>48550</v>
          </cell>
          <cell r="DF85">
            <v>97000</v>
          </cell>
          <cell r="DG85">
            <v>0</v>
          </cell>
          <cell r="DH85">
            <v>0</v>
          </cell>
          <cell r="DO85">
            <v>98350</v>
          </cell>
          <cell r="DU85">
            <v>0</v>
          </cell>
          <cell r="EA85">
            <v>0</v>
          </cell>
          <cell r="EC85">
            <v>98350</v>
          </cell>
          <cell r="ED85">
            <v>0</v>
          </cell>
          <cell r="EE85">
            <v>0</v>
          </cell>
          <cell r="EF85">
            <v>0</v>
          </cell>
        </row>
        <row r="86">
          <cell r="V86">
            <v>10000</v>
          </cell>
          <cell r="AB86">
            <v>0</v>
          </cell>
          <cell r="AH86">
            <v>0</v>
          </cell>
          <cell r="AN86">
            <v>10000</v>
          </cell>
          <cell r="AT86">
            <v>10000</v>
          </cell>
          <cell r="AZ86">
            <v>0</v>
          </cell>
          <cell r="BF86">
            <v>0</v>
          </cell>
          <cell r="BH86">
            <v>0</v>
          </cell>
          <cell r="BI86">
            <v>10000</v>
          </cell>
          <cell r="BJ86">
            <v>0</v>
          </cell>
          <cell r="BK86">
            <v>0</v>
          </cell>
          <cell r="BL86">
            <v>10000</v>
          </cell>
          <cell r="BS86">
            <v>0</v>
          </cell>
          <cell r="BY86">
            <v>0</v>
          </cell>
          <cell r="CE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Q86">
            <v>0</v>
          </cell>
          <cell r="CW86">
            <v>0</v>
          </cell>
          <cell r="DC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O86">
            <v>0</v>
          </cell>
          <cell r="DU86">
            <v>0</v>
          </cell>
          <cell r="EA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</row>
        <row r="87">
          <cell r="V87">
            <v>9789652</v>
          </cell>
          <cell r="AB87">
            <v>2065937</v>
          </cell>
          <cell r="AH87">
            <v>0</v>
          </cell>
          <cell r="AN87">
            <v>11855589</v>
          </cell>
          <cell r="AT87">
            <v>3234616</v>
          </cell>
          <cell r="AZ87">
            <v>7512157</v>
          </cell>
          <cell r="BF87">
            <v>0</v>
          </cell>
          <cell r="BH87">
            <v>3508139</v>
          </cell>
          <cell r="BI87">
            <v>2454367</v>
          </cell>
          <cell r="BJ87">
            <v>1717729</v>
          </cell>
          <cell r="BK87">
            <v>3066538</v>
          </cell>
          <cell r="BL87">
            <v>10746773</v>
          </cell>
          <cell r="BS87">
            <v>3087925</v>
          </cell>
          <cell r="BY87">
            <v>15685141</v>
          </cell>
          <cell r="CE87">
            <v>0</v>
          </cell>
          <cell r="CG87">
            <v>3456117</v>
          </cell>
          <cell r="CH87">
            <v>6368885</v>
          </cell>
          <cell r="CI87">
            <v>5209945</v>
          </cell>
          <cell r="CJ87">
            <v>3738119</v>
          </cell>
          <cell r="CK87">
            <v>18773066</v>
          </cell>
          <cell r="CQ87">
            <v>542807</v>
          </cell>
          <cell r="CW87">
            <v>7689977</v>
          </cell>
          <cell r="DC87">
            <v>40000</v>
          </cell>
          <cell r="DE87">
            <v>0</v>
          </cell>
          <cell r="DF87">
            <v>50000</v>
          </cell>
          <cell r="DG87">
            <v>4354374</v>
          </cell>
          <cell r="DH87">
            <v>3868410</v>
          </cell>
          <cell r="DO87">
            <v>0</v>
          </cell>
          <cell r="DU87">
            <v>2519982</v>
          </cell>
          <cell r="EA87">
            <v>40000</v>
          </cell>
          <cell r="EC87">
            <v>2559982</v>
          </cell>
          <cell r="ED87">
            <v>0</v>
          </cell>
          <cell r="EE87">
            <v>0</v>
          </cell>
          <cell r="EF87">
            <v>0</v>
          </cell>
        </row>
        <row r="88">
          <cell r="V88">
            <v>63200</v>
          </cell>
          <cell r="AB88">
            <v>380650</v>
          </cell>
          <cell r="AH88">
            <v>0</v>
          </cell>
          <cell r="AN88">
            <v>443850</v>
          </cell>
          <cell r="AT88">
            <v>163250</v>
          </cell>
          <cell r="AZ88">
            <v>6552950</v>
          </cell>
          <cell r="BF88">
            <v>0</v>
          </cell>
          <cell r="BH88">
            <v>5350</v>
          </cell>
          <cell r="BI88">
            <v>163250</v>
          </cell>
          <cell r="BJ88">
            <v>0</v>
          </cell>
          <cell r="BK88">
            <v>6547600</v>
          </cell>
          <cell r="BL88">
            <v>6716200</v>
          </cell>
          <cell r="BS88">
            <v>0</v>
          </cell>
          <cell r="BY88">
            <v>745200</v>
          </cell>
          <cell r="CE88">
            <v>0</v>
          </cell>
          <cell r="CG88">
            <v>429400</v>
          </cell>
          <cell r="CH88">
            <v>20000</v>
          </cell>
          <cell r="CI88">
            <v>295800</v>
          </cell>
          <cell r="CJ88">
            <v>0</v>
          </cell>
          <cell r="CK88">
            <v>745200</v>
          </cell>
          <cell r="CQ88">
            <v>0</v>
          </cell>
          <cell r="CW88">
            <v>0</v>
          </cell>
          <cell r="DC88">
            <v>262550</v>
          </cell>
          <cell r="DE88">
            <v>0</v>
          </cell>
          <cell r="DF88">
            <v>262550</v>
          </cell>
          <cell r="DG88">
            <v>0</v>
          </cell>
          <cell r="DH88">
            <v>0</v>
          </cell>
          <cell r="DO88">
            <v>0</v>
          </cell>
          <cell r="DU88">
            <v>0</v>
          </cell>
          <cell r="EA88">
            <v>108900</v>
          </cell>
          <cell r="EC88">
            <v>108900</v>
          </cell>
          <cell r="ED88">
            <v>0</v>
          </cell>
          <cell r="EE88">
            <v>0</v>
          </cell>
          <cell r="EF88">
            <v>0</v>
          </cell>
        </row>
        <row r="89">
          <cell r="V89">
            <v>0</v>
          </cell>
          <cell r="AB89">
            <v>2850557</v>
          </cell>
          <cell r="AH89">
            <v>0</v>
          </cell>
          <cell r="AN89">
            <v>2850557</v>
          </cell>
          <cell r="AT89">
            <v>0</v>
          </cell>
          <cell r="AZ89">
            <v>13790423</v>
          </cell>
          <cell r="BF89">
            <v>0</v>
          </cell>
          <cell r="BH89">
            <v>1114481</v>
          </cell>
          <cell r="BI89">
            <v>389699</v>
          </cell>
          <cell r="BJ89">
            <v>7717627</v>
          </cell>
          <cell r="BK89">
            <v>4568616</v>
          </cell>
          <cell r="BL89">
            <v>13790423</v>
          </cell>
          <cell r="BS89">
            <v>2718480</v>
          </cell>
          <cell r="BY89">
            <v>12259521</v>
          </cell>
          <cell r="CE89">
            <v>7540249</v>
          </cell>
          <cell r="CG89">
            <v>7834640</v>
          </cell>
          <cell r="CH89">
            <v>10158561</v>
          </cell>
          <cell r="CI89">
            <v>4525049</v>
          </cell>
          <cell r="CJ89">
            <v>0</v>
          </cell>
          <cell r="CK89">
            <v>22518250</v>
          </cell>
          <cell r="CQ89">
            <v>0</v>
          </cell>
          <cell r="CW89">
            <v>0</v>
          </cell>
          <cell r="DC89">
            <v>2159162</v>
          </cell>
          <cell r="DE89">
            <v>0</v>
          </cell>
          <cell r="DF89">
            <v>0</v>
          </cell>
          <cell r="DG89">
            <v>0</v>
          </cell>
          <cell r="DH89">
            <v>2159162</v>
          </cell>
          <cell r="DO89">
            <v>0</v>
          </cell>
          <cell r="DU89">
            <v>0</v>
          </cell>
          <cell r="EA89">
            <v>2243670</v>
          </cell>
          <cell r="EC89">
            <v>2243670</v>
          </cell>
          <cell r="ED89">
            <v>0</v>
          </cell>
          <cell r="EE89">
            <v>0</v>
          </cell>
          <cell r="EF89">
            <v>0</v>
          </cell>
        </row>
        <row r="90">
          <cell r="V90">
            <v>43350</v>
          </cell>
          <cell r="AB90">
            <v>600000</v>
          </cell>
          <cell r="AH90">
            <v>0</v>
          </cell>
          <cell r="AN90">
            <v>643350</v>
          </cell>
          <cell r="AT90">
            <v>21000</v>
          </cell>
          <cell r="AZ90">
            <v>1525341</v>
          </cell>
          <cell r="BF90">
            <v>0</v>
          </cell>
          <cell r="BH90">
            <v>0</v>
          </cell>
          <cell r="BI90">
            <v>0</v>
          </cell>
          <cell r="BJ90">
            <v>1546341</v>
          </cell>
          <cell r="BK90">
            <v>0</v>
          </cell>
          <cell r="BL90">
            <v>1546341</v>
          </cell>
          <cell r="BS90">
            <v>37000</v>
          </cell>
          <cell r="BY90">
            <v>12228535</v>
          </cell>
          <cell r="CE90">
            <v>0</v>
          </cell>
          <cell r="CG90">
            <v>2600000</v>
          </cell>
          <cell r="CH90">
            <v>5273635</v>
          </cell>
          <cell r="CI90">
            <v>4391900</v>
          </cell>
          <cell r="CJ90">
            <v>0</v>
          </cell>
          <cell r="CK90">
            <v>12265535</v>
          </cell>
          <cell r="CQ90">
            <v>400</v>
          </cell>
          <cell r="CW90">
            <v>3259715</v>
          </cell>
          <cell r="DC90">
            <v>280994</v>
          </cell>
          <cell r="DE90">
            <v>0</v>
          </cell>
          <cell r="DF90">
            <v>952400</v>
          </cell>
          <cell r="DG90">
            <v>2588709</v>
          </cell>
          <cell r="DH90">
            <v>0</v>
          </cell>
          <cell r="DO90">
            <v>0</v>
          </cell>
          <cell r="DU90">
            <v>200990</v>
          </cell>
          <cell r="EA90">
            <v>280994</v>
          </cell>
          <cell r="EC90">
            <v>481984</v>
          </cell>
          <cell r="ED90">
            <v>0</v>
          </cell>
          <cell r="EE90">
            <v>0</v>
          </cell>
          <cell r="EF90">
            <v>0</v>
          </cell>
        </row>
        <row r="91">
          <cell r="V91">
            <v>0</v>
          </cell>
          <cell r="AB91">
            <v>1071376</v>
          </cell>
          <cell r="AH91">
            <v>0</v>
          </cell>
          <cell r="AN91">
            <v>1071376</v>
          </cell>
          <cell r="AT91">
            <v>0</v>
          </cell>
          <cell r="AZ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S91">
            <v>0</v>
          </cell>
          <cell r="BY91">
            <v>247660</v>
          </cell>
          <cell r="CE91">
            <v>0</v>
          </cell>
          <cell r="CG91">
            <v>0</v>
          </cell>
          <cell r="CH91">
            <v>247660</v>
          </cell>
          <cell r="CI91">
            <v>0</v>
          </cell>
          <cell r="CJ91">
            <v>0</v>
          </cell>
          <cell r="CK91">
            <v>247660</v>
          </cell>
          <cell r="CQ91">
            <v>0</v>
          </cell>
          <cell r="CW91">
            <v>1679592</v>
          </cell>
          <cell r="DC91">
            <v>0</v>
          </cell>
          <cell r="DE91">
            <v>1271740</v>
          </cell>
          <cell r="DF91">
            <v>407852</v>
          </cell>
          <cell r="DG91">
            <v>0</v>
          </cell>
          <cell r="DH91">
            <v>0</v>
          </cell>
          <cell r="DO91">
            <v>0</v>
          </cell>
          <cell r="DU91">
            <v>0</v>
          </cell>
          <cell r="EA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</row>
        <row r="92">
          <cell r="V92">
            <v>2588652</v>
          </cell>
          <cell r="AB92">
            <v>0</v>
          </cell>
          <cell r="AH92">
            <v>0</v>
          </cell>
          <cell r="AN92">
            <v>2588652</v>
          </cell>
          <cell r="AT92">
            <v>1846558</v>
          </cell>
          <cell r="AZ92">
            <v>0</v>
          </cell>
          <cell r="BF92">
            <v>0</v>
          </cell>
          <cell r="BH92">
            <v>921058</v>
          </cell>
          <cell r="BI92">
            <v>925500</v>
          </cell>
          <cell r="BJ92">
            <v>0</v>
          </cell>
          <cell r="BK92">
            <v>0</v>
          </cell>
          <cell r="BL92">
            <v>1846558</v>
          </cell>
          <cell r="BS92">
            <v>900000</v>
          </cell>
          <cell r="BY92">
            <v>0</v>
          </cell>
          <cell r="CE92">
            <v>0</v>
          </cell>
          <cell r="CG92">
            <v>500000</v>
          </cell>
          <cell r="CH92">
            <v>0</v>
          </cell>
          <cell r="CI92">
            <v>400000</v>
          </cell>
          <cell r="CJ92">
            <v>0</v>
          </cell>
          <cell r="CK92">
            <v>900000</v>
          </cell>
          <cell r="CQ92">
            <v>2441175</v>
          </cell>
          <cell r="CW92">
            <v>0</v>
          </cell>
          <cell r="DC92">
            <v>0</v>
          </cell>
          <cell r="DE92">
            <v>0</v>
          </cell>
          <cell r="DF92">
            <v>213648</v>
          </cell>
          <cell r="DG92">
            <v>2067527</v>
          </cell>
          <cell r="DH92">
            <v>160000</v>
          </cell>
          <cell r="DO92">
            <v>0</v>
          </cell>
          <cell r="DU92">
            <v>0</v>
          </cell>
          <cell r="EA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</row>
        <row r="93">
          <cell r="E93">
            <v>167488684</v>
          </cell>
          <cell r="F93">
            <v>4917174</v>
          </cell>
          <cell r="I93">
            <v>190893959</v>
          </cell>
          <cell r="J93">
            <v>17808637</v>
          </cell>
          <cell r="K93">
            <v>4145100</v>
          </cell>
          <cell r="M93">
            <v>153758109</v>
          </cell>
          <cell r="N93">
            <v>43439801</v>
          </cell>
          <cell r="O93">
            <v>12012401</v>
          </cell>
          <cell r="V93">
            <v>92753263</v>
          </cell>
          <cell r="AB93">
            <v>94009812</v>
          </cell>
          <cell r="AH93">
            <v>18819331</v>
          </cell>
          <cell r="AT93">
            <v>106402017</v>
          </cell>
          <cell r="AZ93">
            <v>131685470</v>
          </cell>
          <cell r="BF93">
            <v>21372034</v>
          </cell>
          <cell r="BS93">
            <v>42955054</v>
          </cell>
          <cell r="BY93">
            <v>112604454</v>
          </cell>
          <cell r="CE93">
            <v>39815659</v>
          </cell>
          <cell r="CQ93">
            <v>27963799</v>
          </cell>
          <cell r="CW93">
            <v>54655410</v>
          </cell>
          <cell r="DC93">
            <v>84906150</v>
          </cell>
          <cell r="DO93">
            <v>11143391</v>
          </cell>
          <cell r="DU93">
            <v>8739038</v>
          </cell>
          <cell r="EA93">
            <v>46166172</v>
          </cell>
          <cell r="EG93">
            <v>66048601</v>
          </cell>
        </row>
        <row r="143">
          <cell r="E143">
            <v>25992472</v>
          </cell>
          <cell r="F143">
            <v>192365</v>
          </cell>
          <cell r="I143">
            <v>40876801</v>
          </cell>
          <cell r="J143">
            <v>269480</v>
          </cell>
          <cell r="N143">
            <v>1476912</v>
          </cell>
        </row>
        <row r="163">
          <cell r="E163">
            <v>193481156</v>
          </cell>
          <cell r="F163">
            <v>5109539</v>
          </cell>
          <cell r="I163">
            <v>231770760</v>
          </cell>
          <cell r="J163">
            <v>18078117</v>
          </cell>
          <cell r="M163">
            <v>196371847</v>
          </cell>
          <cell r="N163">
            <v>44916713</v>
          </cell>
          <cell r="V163">
            <v>104135277</v>
          </cell>
          <cell r="AB163">
            <v>96768722</v>
          </cell>
          <cell r="AT163">
            <v>128614323</v>
          </cell>
          <cell r="AZ163">
            <v>132725464</v>
          </cell>
          <cell r="BS163">
            <v>73167959</v>
          </cell>
          <cell r="BY163">
            <v>113740228</v>
          </cell>
          <cell r="CQ163">
            <v>42416593</v>
          </cell>
          <cell r="CW163">
            <v>55854292</v>
          </cell>
          <cell r="DO163">
            <v>13026332</v>
          </cell>
          <cell r="DU163">
            <v>9192101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</sheetData>
      <sheetData sheetId="50"/>
      <sheetData sheetId="51"/>
      <sheetData sheetId="52"/>
      <sheetData sheetId="53"/>
      <sheetData sheetId="54">
        <row r="5">
          <cell r="G5">
            <v>4335880</v>
          </cell>
          <cell r="M5">
            <v>4316530</v>
          </cell>
          <cell r="S5">
            <v>744150</v>
          </cell>
          <cell r="AA5">
            <v>883650</v>
          </cell>
          <cell r="AB5">
            <v>0</v>
          </cell>
          <cell r="AC5">
            <v>0</v>
          </cell>
          <cell r="AD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AA8">
            <v>5804900</v>
          </cell>
          <cell r="AB8">
            <v>0</v>
          </cell>
          <cell r="AC8">
            <v>0</v>
          </cell>
          <cell r="AD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AA9">
            <v>7216737</v>
          </cell>
          <cell r="AB9">
            <v>0</v>
          </cell>
          <cell r="AC9">
            <v>0</v>
          </cell>
          <cell r="AD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AA10">
            <v>3240000</v>
          </cell>
          <cell r="AB10">
            <v>0</v>
          </cell>
          <cell r="AC10">
            <v>0</v>
          </cell>
          <cell r="AD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AA11">
            <v>10108989</v>
          </cell>
          <cell r="AB11">
            <v>0</v>
          </cell>
          <cell r="AC11">
            <v>0</v>
          </cell>
          <cell r="AD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AA13">
            <v>752902</v>
          </cell>
          <cell r="AB13">
            <v>0</v>
          </cell>
          <cell r="AC13">
            <v>0</v>
          </cell>
          <cell r="AD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AA15">
            <v>2238035</v>
          </cell>
          <cell r="AB15">
            <v>0</v>
          </cell>
          <cell r="AC15">
            <v>0</v>
          </cell>
          <cell r="AD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AA16">
            <v>167326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AA18">
            <v>9461294</v>
          </cell>
          <cell r="AB18">
            <v>0</v>
          </cell>
          <cell r="AC18">
            <v>0</v>
          </cell>
          <cell r="AD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AA20">
            <v>120276</v>
          </cell>
          <cell r="AB20">
            <v>0</v>
          </cell>
          <cell r="AC20">
            <v>0</v>
          </cell>
          <cell r="AD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AA21">
            <v>818350</v>
          </cell>
          <cell r="AB21">
            <v>0</v>
          </cell>
          <cell r="AC21">
            <v>0</v>
          </cell>
          <cell r="AD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AA22">
            <v>10000</v>
          </cell>
          <cell r="AB22">
            <v>0</v>
          </cell>
          <cell r="AC22">
            <v>0</v>
          </cell>
          <cell r="AD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AA24">
            <v>1933568</v>
          </cell>
          <cell r="AB24">
            <v>0</v>
          </cell>
          <cell r="AC24">
            <v>0</v>
          </cell>
          <cell r="AD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AA26">
            <v>136950</v>
          </cell>
          <cell r="AB26">
            <v>0</v>
          </cell>
          <cell r="AC26">
            <v>0</v>
          </cell>
          <cell r="AD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AA27">
            <v>408000</v>
          </cell>
          <cell r="AB27">
            <v>0</v>
          </cell>
          <cell r="AC27">
            <v>0</v>
          </cell>
          <cell r="AD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AA29">
            <v>286500</v>
          </cell>
          <cell r="AB29">
            <v>0</v>
          </cell>
          <cell r="AC29">
            <v>0</v>
          </cell>
          <cell r="AD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AA35">
            <v>19500</v>
          </cell>
          <cell r="AB35">
            <v>0</v>
          </cell>
          <cell r="AC35">
            <v>0</v>
          </cell>
          <cell r="AD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AA36">
            <v>9370568</v>
          </cell>
          <cell r="AB36">
            <v>0</v>
          </cell>
          <cell r="AC36">
            <v>0</v>
          </cell>
          <cell r="AD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AA43">
            <v>7578170</v>
          </cell>
          <cell r="AB43">
            <v>0</v>
          </cell>
          <cell r="AC43">
            <v>0</v>
          </cell>
          <cell r="AD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AA44">
            <v>98350</v>
          </cell>
          <cell r="AB44">
            <v>0</v>
          </cell>
          <cell r="AC44">
            <v>0</v>
          </cell>
          <cell r="AD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AA46">
            <v>2559982</v>
          </cell>
          <cell r="AB46">
            <v>0</v>
          </cell>
          <cell r="AC46">
            <v>0</v>
          </cell>
          <cell r="AD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AA47">
            <v>108900</v>
          </cell>
          <cell r="AB47">
            <v>0</v>
          </cell>
          <cell r="AC47">
            <v>0</v>
          </cell>
          <cell r="AD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AA48">
            <v>2243670</v>
          </cell>
          <cell r="AB48">
            <v>0</v>
          </cell>
          <cell r="AC48">
            <v>0</v>
          </cell>
          <cell r="AD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AA49">
            <v>481984</v>
          </cell>
          <cell r="AB49">
            <v>0</v>
          </cell>
          <cell r="AC49">
            <v>0</v>
          </cell>
          <cell r="AD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74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  <cell r="Q51">
            <v>66048601</v>
          </cell>
        </row>
      </sheetData>
      <sheetData sheetId="75"/>
      <sheetData sheetId="76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77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8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79">
        <row r="5">
          <cell r="B5">
            <v>3500</v>
          </cell>
          <cell r="C5">
            <v>0</v>
          </cell>
          <cell r="D5">
            <v>0</v>
          </cell>
          <cell r="E5">
            <v>3500</v>
          </cell>
          <cell r="F5">
            <v>0</v>
          </cell>
          <cell r="H5">
            <v>0</v>
          </cell>
          <cell r="I5">
            <v>0</v>
          </cell>
          <cell r="L5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L8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L11">
            <v>0</v>
          </cell>
        </row>
        <row r="12">
          <cell r="B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L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L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L17">
            <v>0</v>
          </cell>
        </row>
        <row r="18">
          <cell r="B18">
            <v>167200</v>
          </cell>
          <cell r="C18">
            <v>0</v>
          </cell>
          <cell r="D18">
            <v>0</v>
          </cell>
          <cell r="E18">
            <v>0</v>
          </cell>
          <cell r="F18">
            <v>167200</v>
          </cell>
          <cell r="H18">
            <v>0</v>
          </cell>
          <cell r="I18">
            <v>0</v>
          </cell>
          <cell r="L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L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L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L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  <cell r="C38">
            <v>0</v>
          </cell>
          <cell r="D38">
            <v>0</v>
          </cell>
          <cell r="E38">
            <v>210000</v>
          </cell>
          <cell r="F38">
            <v>0</v>
          </cell>
          <cell r="H38">
            <v>0</v>
          </cell>
          <cell r="I38">
            <v>0</v>
          </cell>
          <cell r="L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L39">
            <v>0</v>
          </cell>
        </row>
        <row r="40">
          <cell r="B40">
            <v>0</v>
          </cell>
        </row>
        <row r="41">
          <cell r="B41">
            <v>4617781</v>
          </cell>
          <cell r="C41">
            <v>0</v>
          </cell>
          <cell r="D41">
            <v>4617781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L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L42">
            <v>0</v>
          </cell>
        </row>
        <row r="45">
          <cell r="B45">
            <v>19205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11205</v>
          </cell>
          <cell r="L45">
            <v>8000</v>
          </cell>
        </row>
        <row r="50">
          <cell r="B50">
            <v>30000</v>
          </cell>
          <cell r="C50">
            <v>0</v>
          </cell>
          <cell r="D50">
            <v>0</v>
          </cell>
          <cell r="E50">
            <v>0</v>
          </cell>
          <cell r="F50">
            <v>30000</v>
          </cell>
          <cell r="H50">
            <v>0</v>
          </cell>
          <cell r="I50">
            <v>0</v>
          </cell>
          <cell r="L50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L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L59">
            <v>0</v>
          </cell>
        </row>
        <row r="60">
          <cell r="B60">
            <v>356500</v>
          </cell>
          <cell r="C60">
            <v>0</v>
          </cell>
          <cell r="D60">
            <v>0</v>
          </cell>
          <cell r="E60">
            <v>0</v>
          </cell>
          <cell r="F60">
            <v>356500</v>
          </cell>
          <cell r="H60">
            <v>0</v>
          </cell>
          <cell r="I60">
            <v>0</v>
          </cell>
          <cell r="L60">
            <v>0</v>
          </cell>
        </row>
        <row r="61">
          <cell r="B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L62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L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L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L68">
            <v>0</v>
          </cell>
        </row>
        <row r="69">
          <cell r="B69">
            <v>22000</v>
          </cell>
          <cell r="C69">
            <v>0</v>
          </cell>
          <cell r="D69">
            <v>0</v>
          </cell>
          <cell r="E69">
            <v>2000</v>
          </cell>
          <cell r="F69">
            <v>0</v>
          </cell>
          <cell r="H69">
            <v>0</v>
          </cell>
          <cell r="I69">
            <v>20000</v>
          </cell>
          <cell r="L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L70">
            <v>0</v>
          </cell>
        </row>
        <row r="72">
          <cell r="B72">
            <v>3300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3300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L73">
            <v>0</v>
          </cell>
        </row>
        <row r="76">
          <cell r="B76">
            <v>38064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38064</v>
          </cell>
          <cell r="L76">
            <v>0</v>
          </cell>
        </row>
        <row r="77">
          <cell r="B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L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L79">
            <v>0</v>
          </cell>
        </row>
        <row r="80">
          <cell r="B80">
            <v>0</v>
          </cell>
        </row>
        <row r="81">
          <cell r="B81">
            <v>20000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L81">
            <v>20000</v>
          </cell>
        </row>
        <row r="83">
          <cell r="B83">
            <v>0</v>
          </cell>
        </row>
        <row r="84">
          <cell r="B84">
            <v>50000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L84">
            <v>50000</v>
          </cell>
        </row>
        <row r="86">
          <cell r="B86">
            <v>116500</v>
          </cell>
          <cell r="C86">
            <v>0</v>
          </cell>
          <cell r="D86">
            <v>0</v>
          </cell>
          <cell r="E86">
            <v>0</v>
          </cell>
          <cell r="F86">
            <v>100000</v>
          </cell>
          <cell r="H86">
            <v>0</v>
          </cell>
          <cell r="I86">
            <v>0</v>
          </cell>
          <cell r="L86">
            <v>16500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L87">
            <v>0</v>
          </cell>
        </row>
        <row r="88">
          <cell r="B88">
            <v>0</v>
          </cell>
        </row>
        <row r="89">
          <cell r="B89">
            <v>30005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30005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L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  <cell r="C93">
            <v>0</v>
          </cell>
          <cell r="D93">
            <v>0</v>
          </cell>
          <cell r="E93">
            <v>38276</v>
          </cell>
          <cell r="F93">
            <v>0</v>
          </cell>
          <cell r="H93">
            <v>0</v>
          </cell>
          <cell r="I93">
            <v>0</v>
          </cell>
          <cell r="L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L94">
            <v>0</v>
          </cell>
        </row>
        <row r="95">
          <cell r="B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H96">
            <v>0</v>
          </cell>
          <cell r="I96">
            <v>0</v>
          </cell>
          <cell r="L96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L104">
            <v>0</v>
          </cell>
        </row>
        <row r="107">
          <cell r="B107">
            <v>12506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12506</v>
          </cell>
          <cell r="L107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L110">
            <v>0</v>
          </cell>
        </row>
        <row r="111">
          <cell r="B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L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H115">
            <v>0</v>
          </cell>
          <cell r="I115">
            <v>0</v>
          </cell>
          <cell r="L115">
            <v>106500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  <cell r="L116">
            <v>0</v>
          </cell>
        </row>
        <row r="117">
          <cell r="B117">
            <v>426950</v>
          </cell>
          <cell r="C117">
            <v>0</v>
          </cell>
          <cell r="D117">
            <v>426950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  <cell r="L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  <cell r="L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20000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H125">
            <v>0</v>
          </cell>
          <cell r="I125">
            <v>20000</v>
          </cell>
          <cell r="L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L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0</v>
          </cell>
          <cell r="I137">
            <v>0</v>
          </cell>
          <cell r="L137">
            <v>0</v>
          </cell>
        </row>
        <row r="138">
          <cell r="B138">
            <v>55000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55000</v>
          </cell>
          <cell r="L138">
            <v>0</v>
          </cell>
        </row>
        <row r="139">
          <cell r="B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L141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L144">
            <v>0</v>
          </cell>
        </row>
        <row r="149">
          <cell r="B149">
            <v>29466</v>
          </cell>
          <cell r="C149">
            <v>0</v>
          </cell>
          <cell r="D149">
            <v>29466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L149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L152">
            <v>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L158">
            <v>0</v>
          </cell>
        </row>
        <row r="159">
          <cell r="B159">
            <v>8500</v>
          </cell>
          <cell r="C159">
            <v>0</v>
          </cell>
          <cell r="D159">
            <v>0</v>
          </cell>
          <cell r="E159">
            <v>0</v>
          </cell>
          <cell r="F159">
            <v>6500</v>
          </cell>
          <cell r="H159">
            <v>0</v>
          </cell>
          <cell r="I159">
            <v>2000</v>
          </cell>
          <cell r="L159">
            <v>0</v>
          </cell>
        </row>
        <row r="160">
          <cell r="B160">
            <v>0</v>
          </cell>
        </row>
        <row r="161">
          <cell r="B161">
            <v>100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100</v>
          </cell>
          <cell r="L161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>
            <v>0</v>
          </cell>
          <cell r="I164">
            <v>0</v>
          </cell>
          <cell r="L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H166">
            <v>0</v>
          </cell>
          <cell r="I166">
            <v>0</v>
          </cell>
          <cell r="L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L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0</v>
          </cell>
          <cell r="L168">
            <v>0</v>
          </cell>
        </row>
        <row r="169">
          <cell r="B169">
            <v>40100</v>
          </cell>
          <cell r="C169">
            <v>0</v>
          </cell>
          <cell r="D169">
            <v>40100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L169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I171">
            <v>0</v>
          </cell>
          <cell r="L171">
            <v>0</v>
          </cell>
        </row>
        <row r="172">
          <cell r="B172">
            <v>241329</v>
          </cell>
          <cell r="C172">
            <v>0</v>
          </cell>
          <cell r="D172">
            <v>131328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L172">
            <v>110001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L175">
            <v>0</v>
          </cell>
        </row>
        <row r="176">
          <cell r="B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  <cell r="L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>
            <v>0</v>
          </cell>
          <cell r="I178">
            <v>0</v>
          </cell>
          <cell r="L178">
            <v>0</v>
          </cell>
        </row>
        <row r="179">
          <cell r="B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L180">
            <v>0</v>
          </cell>
        </row>
        <row r="182">
          <cell r="B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L183">
            <v>0</v>
          </cell>
        </row>
        <row r="185">
          <cell r="B185">
            <v>15000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H185">
            <v>0</v>
          </cell>
          <cell r="I185">
            <v>15000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L186">
            <v>0</v>
          </cell>
        </row>
        <row r="187">
          <cell r="B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L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L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L192">
            <v>0</v>
          </cell>
        </row>
        <row r="193">
          <cell r="B193">
            <v>35346</v>
          </cell>
          <cell r="C193">
            <v>0</v>
          </cell>
          <cell r="D193">
            <v>0</v>
          </cell>
          <cell r="E193">
            <v>35346</v>
          </cell>
          <cell r="F193">
            <v>0</v>
          </cell>
          <cell r="H193">
            <v>0</v>
          </cell>
          <cell r="I193">
            <v>0</v>
          </cell>
          <cell r="L193">
            <v>0</v>
          </cell>
        </row>
        <row r="194">
          <cell r="B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  <cell r="L195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  <cell r="L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L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B209">
            <v>108155</v>
          </cell>
          <cell r="C209">
            <v>0</v>
          </cell>
          <cell r="D209">
            <v>108155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L209">
            <v>0</v>
          </cell>
        </row>
        <row r="210">
          <cell r="B210">
            <v>0</v>
          </cell>
          <cell r="G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L211">
            <v>0</v>
          </cell>
        </row>
        <row r="212">
          <cell r="B212">
            <v>0</v>
          </cell>
          <cell r="G212">
            <v>0</v>
          </cell>
        </row>
        <row r="213">
          <cell r="B213">
            <v>0</v>
          </cell>
          <cell r="G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L214">
            <v>0</v>
          </cell>
        </row>
        <row r="215">
          <cell r="B215">
            <v>50000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L215">
            <v>50000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L216">
            <v>0</v>
          </cell>
        </row>
        <row r="217">
          <cell r="B217">
            <v>0</v>
          </cell>
          <cell r="G217">
            <v>0</v>
          </cell>
        </row>
        <row r="218">
          <cell r="B218">
            <v>0</v>
          </cell>
          <cell r="G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L219">
            <v>0</v>
          </cell>
        </row>
        <row r="220">
          <cell r="B220">
            <v>0</v>
          </cell>
          <cell r="G220">
            <v>0</v>
          </cell>
        </row>
        <row r="221">
          <cell r="B221">
            <v>0</v>
          </cell>
          <cell r="G221">
            <v>0</v>
          </cell>
        </row>
        <row r="222">
          <cell r="G222">
            <v>0</v>
          </cell>
        </row>
        <row r="223">
          <cell r="B223">
            <v>0</v>
          </cell>
          <cell r="G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L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27">
          <cell r="B227">
            <v>0</v>
          </cell>
          <cell r="G227">
            <v>0</v>
          </cell>
        </row>
        <row r="228">
          <cell r="B228">
            <v>0</v>
          </cell>
          <cell r="G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L229">
            <v>0</v>
          </cell>
        </row>
        <row r="230">
          <cell r="B230">
            <v>0</v>
          </cell>
          <cell r="G230">
            <v>0</v>
          </cell>
        </row>
        <row r="231">
          <cell r="G231">
            <v>0</v>
          </cell>
        </row>
        <row r="232">
          <cell r="G232">
            <v>0</v>
          </cell>
        </row>
        <row r="233">
          <cell r="B233">
            <v>0</v>
          </cell>
          <cell r="G233">
            <v>0</v>
          </cell>
        </row>
        <row r="234">
          <cell r="B234">
            <v>0</v>
          </cell>
          <cell r="G234">
            <v>0</v>
          </cell>
        </row>
        <row r="235">
          <cell r="B235">
            <v>0</v>
          </cell>
          <cell r="G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L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L237">
            <v>0</v>
          </cell>
        </row>
        <row r="238">
          <cell r="B238">
            <v>0</v>
          </cell>
          <cell r="G238">
            <v>0</v>
          </cell>
        </row>
        <row r="239">
          <cell r="B239">
            <v>3182830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3107250</v>
          </cell>
          <cell r="I239">
            <v>75580</v>
          </cell>
          <cell r="L239">
            <v>0</v>
          </cell>
        </row>
        <row r="240">
          <cell r="B240">
            <v>147300</v>
          </cell>
          <cell r="C240">
            <v>0</v>
          </cell>
          <cell r="D240">
            <v>147300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</row>
        <row r="244">
          <cell r="G244">
            <v>0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B251">
            <v>61000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50000</v>
          </cell>
          <cell r="L251">
            <v>11000</v>
          </cell>
        </row>
        <row r="252">
          <cell r="G252">
            <v>0</v>
          </cell>
        </row>
        <row r="253">
          <cell r="B253">
            <v>0</v>
          </cell>
          <cell r="G253">
            <v>0</v>
          </cell>
        </row>
        <row r="254">
          <cell r="G254">
            <v>0</v>
          </cell>
        </row>
        <row r="255">
          <cell r="B255">
            <v>0</v>
          </cell>
          <cell r="G255">
            <v>0</v>
          </cell>
        </row>
        <row r="256">
          <cell r="B256">
            <v>0</v>
          </cell>
          <cell r="G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L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L258">
            <v>0</v>
          </cell>
        </row>
        <row r="259">
          <cell r="B259">
            <v>0</v>
          </cell>
          <cell r="G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L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L263">
            <v>0</v>
          </cell>
        </row>
        <row r="264">
          <cell r="G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L265">
            <v>0</v>
          </cell>
        </row>
        <row r="266">
          <cell r="B266">
            <v>865221</v>
          </cell>
          <cell r="C266">
            <v>0</v>
          </cell>
          <cell r="D266">
            <v>865221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L266">
            <v>0</v>
          </cell>
        </row>
        <row r="267">
          <cell r="B267">
            <v>16500</v>
          </cell>
          <cell r="C267">
            <v>0</v>
          </cell>
          <cell r="D267">
            <v>0</v>
          </cell>
          <cell r="E267">
            <v>16500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L267">
            <v>0</v>
          </cell>
        </row>
        <row r="268">
          <cell r="B268">
            <v>928050</v>
          </cell>
          <cell r="C268">
            <v>0</v>
          </cell>
          <cell r="D268">
            <v>928050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</row>
        <row r="269">
          <cell r="G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L270">
            <v>0</v>
          </cell>
        </row>
        <row r="271">
          <cell r="B271">
            <v>5000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5000</v>
          </cell>
          <cell r="L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L274">
            <v>0</v>
          </cell>
        </row>
        <row r="275">
          <cell r="B275">
            <v>0</v>
          </cell>
          <cell r="G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L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L277">
            <v>0</v>
          </cell>
        </row>
        <row r="278">
          <cell r="B278">
            <v>0</v>
          </cell>
          <cell r="G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L279">
            <v>0</v>
          </cell>
        </row>
        <row r="280">
          <cell r="G280">
            <v>0</v>
          </cell>
        </row>
        <row r="281">
          <cell r="B281">
            <v>0</v>
          </cell>
          <cell r="G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L282">
            <v>0</v>
          </cell>
        </row>
        <row r="283">
          <cell r="G283">
            <v>0</v>
          </cell>
        </row>
        <row r="284">
          <cell r="B284">
            <v>19500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L284">
            <v>19500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L285">
            <v>0</v>
          </cell>
        </row>
        <row r="286">
          <cell r="B286">
            <v>0</v>
          </cell>
          <cell r="G286">
            <v>0</v>
          </cell>
        </row>
        <row r="287">
          <cell r="B287">
            <v>59200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48200</v>
          </cell>
          <cell r="L287">
            <v>11000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L288">
            <v>0</v>
          </cell>
        </row>
        <row r="289">
          <cell r="B289">
            <v>0</v>
          </cell>
          <cell r="G289">
            <v>0</v>
          </cell>
        </row>
        <row r="290">
          <cell r="B290">
            <v>0</v>
          </cell>
          <cell r="G290">
            <v>0</v>
          </cell>
        </row>
        <row r="291">
          <cell r="B291">
            <v>94991</v>
          </cell>
          <cell r="C291">
            <v>0</v>
          </cell>
          <cell r="D291">
            <v>0</v>
          </cell>
          <cell r="E291">
            <v>94991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L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L292">
            <v>0</v>
          </cell>
        </row>
        <row r="293">
          <cell r="B293">
            <v>0</v>
          </cell>
          <cell r="G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L294">
            <v>0</v>
          </cell>
        </row>
        <row r="295">
          <cell r="G295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L302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L305">
            <v>0</v>
          </cell>
        </row>
        <row r="308">
          <cell r="B308">
            <v>84374</v>
          </cell>
          <cell r="C308">
            <v>0</v>
          </cell>
          <cell r="D308">
            <v>84374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L308">
            <v>0</v>
          </cell>
        </row>
        <row r="309">
          <cell r="B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L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H313">
            <v>0</v>
          </cell>
          <cell r="I313">
            <v>0</v>
          </cell>
          <cell r="L313">
            <v>0</v>
          </cell>
        </row>
        <row r="314">
          <cell r="B314">
            <v>200000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H314">
            <v>150000</v>
          </cell>
          <cell r="I314">
            <v>0</v>
          </cell>
          <cell r="L314">
            <v>50000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L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L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H323">
            <v>0</v>
          </cell>
          <cell r="I323">
            <v>0</v>
          </cell>
          <cell r="L323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L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H335">
            <v>0</v>
          </cell>
          <cell r="I335">
            <v>0</v>
          </cell>
          <cell r="L335">
            <v>0</v>
          </cell>
        </row>
        <row r="336">
          <cell r="B336">
            <v>55000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I336">
            <v>55000</v>
          </cell>
          <cell r="L336">
            <v>0</v>
          </cell>
        </row>
        <row r="337">
          <cell r="B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L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L339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L342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L347">
            <v>0</v>
          </cell>
        </row>
        <row r="350">
          <cell r="B350">
            <v>2400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L350">
            <v>2400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6000</v>
          </cell>
          <cell r="L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L357">
            <v>0</v>
          </cell>
        </row>
        <row r="358">
          <cell r="B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L359">
            <v>0</v>
          </cell>
        </row>
        <row r="362">
          <cell r="B362">
            <v>95600</v>
          </cell>
          <cell r="C362">
            <v>0</v>
          </cell>
          <cell r="D362">
            <v>95600</v>
          </cell>
          <cell r="E362">
            <v>0</v>
          </cell>
          <cell r="F362">
            <v>0</v>
          </cell>
          <cell r="H362">
            <v>0</v>
          </cell>
          <cell r="I362">
            <v>0</v>
          </cell>
          <cell r="L362">
            <v>0</v>
          </cell>
        </row>
        <row r="364">
          <cell r="B364">
            <v>16000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H364">
            <v>0</v>
          </cell>
          <cell r="I364">
            <v>0</v>
          </cell>
          <cell r="L364">
            <v>16000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H365">
            <v>0</v>
          </cell>
          <cell r="I365">
            <v>0</v>
          </cell>
          <cell r="L365">
            <v>0</v>
          </cell>
        </row>
        <row r="366">
          <cell r="B366">
            <v>13200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H366">
            <v>0</v>
          </cell>
          <cell r="I366">
            <v>0</v>
          </cell>
          <cell r="L366">
            <v>13200</v>
          </cell>
        </row>
        <row r="367">
          <cell r="B367">
            <v>592400</v>
          </cell>
          <cell r="C367">
            <v>0</v>
          </cell>
          <cell r="D367">
            <v>592400</v>
          </cell>
          <cell r="E367">
            <v>0</v>
          </cell>
          <cell r="F367">
            <v>0</v>
          </cell>
          <cell r="H367">
            <v>0</v>
          </cell>
          <cell r="I367">
            <v>0</v>
          </cell>
          <cell r="L367">
            <v>0</v>
          </cell>
        </row>
        <row r="369">
          <cell r="B369">
            <v>3000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I369">
            <v>3000</v>
          </cell>
          <cell r="L369">
            <v>0</v>
          </cell>
        </row>
        <row r="370">
          <cell r="B370">
            <v>130492</v>
          </cell>
          <cell r="C370">
            <v>0</v>
          </cell>
          <cell r="D370">
            <v>120492</v>
          </cell>
          <cell r="E370">
            <v>0</v>
          </cell>
          <cell r="F370">
            <v>0</v>
          </cell>
          <cell r="H370">
            <v>0</v>
          </cell>
          <cell r="I370">
            <v>10000</v>
          </cell>
          <cell r="L370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L373">
            <v>0</v>
          </cell>
        </row>
        <row r="374">
          <cell r="B374">
            <v>0</v>
          </cell>
        </row>
        <row r="375">
          <cell r="B375">
            <v>532870</v>
          </cell>
          <cell r="C375">
            <v>0</v>
          </cell>
          <cell r="D375">
            <v>532870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L375">
            <v>0</v>
          </cell>
        </row>
        <row r="376">
          <cell r="B376">
            <v>6000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H376">
            <v>0</v>
          </cell>
          <cell r="I376">
            <v>6000</v>
          </cell>
          <cell r="L376">
            <v>0</v>
          </cell>
        </row>
        <row r="377">
          <cell r="B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H378">
            <v>0</v>
          </cell>
          <cell r="I378">
            <v>0</v>
          </cell>
          <cell r="L378">
            <v>0</v>
          </cell>
        </row>
        <row r="380">
          <cell r="B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H381">
            <v>0</v>
          </cell>
          <cell r="I381">
            <v>0</v>
          </cell>
          <cell r="L381">
            <v>0</v>
          </cell>
        </row>
        <row r="383">
          <cell r="B383">
            <v>219500</v>
          </cell>
          <cell r="C383">
            <v>0</v>
          </cell>
          <cell r="D383">
            <v>0</v>
          </cell>
          <cell r="E383">
            <v>0</v>
          </cell>
          <cell r="F383">
            <v>200000</v>
          </cell>
          <cell r="H383">
            <v>0</v>
          </cell>
          <cell r="I383">
            <v>0</v>
          </cell>
          <cell r="L383">
            <v>19500</v>
          </cell>
        </row>
        <row r="384">
          <cell r="B384">
            <v>12696</v>
          </cell>
          <cell r="C384">
            <v>0</v>
          </cell>
          <cell r="D384">
            <v>12696</v>
          </cell>
          <cell r="E384">
            <v>0</v>
          </cell>
          <cell r="F384">
            <v>0</v>
          </cell>
          <cell r="H384">
            <v>0</v>
          </cell>
          <cell r="I384">
            <v>0</v>
          </cell>
          <cell r="L384">
            <v>0</v>
          </cell>
        </row>
        <row r="385">
          <cell r="B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H386">
            <v>0</v>
          </cell>
          <cell r="I386">
            <v>0</v>
          </cell>
          <cell r="L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H387">
            <v>0</v>
          </cell>
          <cell r="I387">
            <v>0</v>
          </cell>
          <cell r="L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H390">
            <v>0</v>
          </cell>
          <cell r="I390">
            <v>0</v>
          </cell>
          <cell r="L390">
            <v>0</v>
          </cell>
        </row>
        <row r="391">
          <cell r="B391">
            <v>177041</v>
          </cell>
          <cell r="C391">
            <v>0</v>
          </cell>
          <cell r="D391">
            <v>0</v>
          </cell>
          <cell r="E391">
            <v>177041</v>
          </cell>
          <cell r="F391">
            <v>0</v>
          </cell>
          <cell r="H391">
            <v>0</v>
          </cell>
          <cell r="I391">
            <v>0</v>
          </cell>
          <cell r="L391">
            <v>0</v>
          </cell>
        </row>
        <row r="392">
          <cell r="B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0</v>
          </cell>
          <cell r="I393">
            <v>0</v>
          </cell>
          <cell r="L393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I402">
            <v>0</v>
          </cell>
          <cell r="L402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I405">
            <v>0</v>
          </cell>
          <cell r="L405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H408">
            <v>0</v>
          </cell>
          <cell r="I408">
            <v>0</v>
          </cell>
          <cell r="L408">
            <v>0</v>
          </cell>
        </row>
        <row r="409">
          <cell r="B409">
            <v>0</v>
          </cell>
        </row>
        <row r="410">
          <cell r="B410">
            <v>23750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H410">
            <v>0</v>
          </cell>
          <cell r="I410">
            <v>6000</v>
          </cell>
          <cell r="L410">
            <v>17750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H413">
            <v>0</v>
          </cell>
          <cell r="I413">
            <v>0</v>
          </cell>
          <cell r="L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L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L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L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283000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H423">
            <v>0</v>
          </cell>
          <cell r="I423">
            <v>0</v>
          </cell>
          <cell r="L423">
            <v>283000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H428">
            <v>0</v>
          </cell>
          <cell r="I428">
            <v>0</v>
          </cell>
          <cell r="L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H435">
            <v>0</v>
          </cell>
          <cell r="I435">
            <v>0</v>
          </cell>
          <cell r="L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L436">
            <v>0</v>
          </cell>
        </row>
        <row r="437">
          <cell r="B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I438">
            <v>0</v>
          </cell>
          <cell r="L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L439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L442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H447">
            <v>0</v>
          </cell>
          <cell r="I447">
            <v>0</v>
          </cell>
          <cell r="L447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H450">
            <v>0</v>
          </cell>
          <cell r="I450">
            <v>0</v>
          </cell>
          <cell r="L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H456">
            <v>0</v>
          </cell>
          <cell r="I456">
            <v>0</v>
          </cell>
          <cell r="L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H457">
            <v>0</v>
          </cell>
          <cell r="I457">
            <v>0</v>
          </cell>
          <cell r="L457">
            <v>0</v>
          </cell>
        </row>
        <row r="458">
          <cell r="B458">
            <v>0</v>
          </cell>
        </row>
        <row r="459">
          <cell r="B459">
            <v>35500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0</v>
          </cell>
          <cell r="L459">
            <v>35500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H462">
            <v>0</v>
          </cell>
          <cell r="I462">
            <v>0</v>
          </cell>
          <cell r="L462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H464">
            <v>0</v>
          </cell>
          <cell r="I464">
            <v>0</v>
          </cell>
          <cell r="L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L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H466">
            <v>0</v>
          </cell>
          <cell r="I466">
            <v>0</v>
          </cell>
          <cell r="L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H467">
            <v>0</v>
          </cell>
          <cell r="I467">
            <v>0</v>
          </cell>
          <cell r="L467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0</v>
          </cell>
          <cell r="I469">
            <v>0</v>
          </cell>
          <cell r="L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H470">
            <v>0</v>
          </cell>
          <cell r="I470">
            <v>0</v>
          </cell>
          <cell r="L470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H473">
            <v>0</v>
          </cell>
          <cell r="I473">
            <v>0</v>
          </cell>
          <cell r="L473">
            <v>0</v>
          </cell>
        </row>
        <row r="474">
          <cell r="B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H475">
            <v>0</v>
          </cell>
          <cell r="I475">
            <v>0</v>
          </cell>
          <cell r="L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H476">
            <v>0</v>
          </cell>
          <cell r="I476">
            <v>0</v>
          </cell>
          <cell r="L476">
            <v>0</v>
          </cell>
        </row>
        <row r="477">
          <cell r="B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H478">
            <v>0</v>
          </cell>
          <cell r="I478">
            <v>0</v>
          </cell>
          <cell r="L478">
            <v>0</v>
          </cell>
        </row>
        <row r="480">
          <cell r="B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H481">
            <v>0</v>
          </cell>
          <cell r="I481">
            <v>0</v>
          </cell>
          <cell r="L481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L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H484">
            <v>0</v>
          </cell>
          <cell r="I484">
            <v>0</v>
          </cell>
          <cell r="L484">
            <v>0</v>
          </cell>
        </row>
        <row r="485">
          <cell r="B485">
            <v>0</v>
          </cell>
        </row>
        <row r="486">
          <cell r="B486">
            <v>18900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18900</v>
          </cell>
          <cell r="L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H487">
            <v>0</v>
          </cell>
          <cell r="I487">
            <v>0</v>
          </cell>
          <cell r="L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H490">
            <v>0</v>
          </cell>
          <cell r="I490">
            <v>0</v>
          </cell>
          <cell r="L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H491">
            <v>0</v>
          </cell>
          <cell r="I491">
            <v>0</v>
          </cell>
          <cell r="L491">
            <v>0</v>
          </cell>
        </row>
        <row r="492">
          <cell r="B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H493">
            <v>0</v>
          </cell>
          <cell r="I493">
            <v>0</v>
          </cell>
          <cell r="L493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H501">
            <v>0</v>
          </cell>
          <cell r="I501">
            <v>0</v>
          </cell>
          <cell r="L501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L504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H507">
            <v>0</v>
          </cell>
          <cell r="I507">
            <v>0</v>
          </cell>
          <cell r="L507">
            <v>0</v>
          </cell>
        </row>
        <row r="508">
          <cell r="B508">
            <v>0</v>
          </cell>
        </row>
        <row r="509">
          <cell r="B509">
            <v>35500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L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H512">
            <v>0</v>
          </cell>
          <cell r="I512">
            <v>0</v>
          </cell>
          <cell r="L512">
            <v>9000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H513">
            <v>0</v>
          </cell>
          <cell r="I513">
            <v>0</v>
          </cell>
          <cell r="L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H514">
            <v>0</v>
          </cell>
          <cell r="I514">
            <v>0</v>
          </cell>
          <cell r="L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0</v>
          </cell>
          <cell r="I517">
            <v>0</v>
          </cell>
          <cell r="L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H522">
            <v>0</v>
          </cell>
          <cell r="I522">
            <v>0</v>
          </cell>
          <cell r="L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L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H534">
            <v>0</v>
          </cell>
          <cell r="I534">
            <v>0</v>
          </cell>
          <cell r="L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H535">
            <v>0</v>
          </cell>
          <cell r="I535">
            <v>0</v>
          </cell>
          <cell r="L535">
            <v>0</v>
          </cell>
        </row>
        <row r="536">
          <cell r="B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H537">
            <v>0</v>
          </cell>
          <cell r="I537">
            <v>0</v>
          </cell>
          <cell r="L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H538">
            <v>0</v>
          </cell>
          <cell r="I538">
            <v>0</v>
          </cell>
          <cell r="L538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H541">
            <v>0</v>
          </cell>
          <cell r="I541">
            <v>0</v>
          </cell>
          <cell r="L541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L546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L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H555">
            <v>0</v>
          </cell>
          <cell r="I555">
            <v>0</v>
          </cell>
          <cell r="L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H556">
            <v>0</v>
          </cell>
          <cell r="I556">
            <v>0</v>
          </cell>
          <cell r="L556">
            <v>0</v>
          </cell>
        </row>
        <row r="557">
          <cell r="B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H558">
            <v>0</v>
          </cell>
          <cell r="I558">
            <v>0</v>
          </cell>
          <cell r="L558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H561">
            <v>0</v>
          </cell>
          <cell r="I561">
            <v>0</v>
          </cell>
          <cell r="L561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H563">
            <v>0</v>
          </cell>
          <cell r="I563">
            <v>0</v>
          </cell>
          <cell r="L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H564">
            <v>0</v>
          </cell>
          <cell r="I564">
            <v>0</v>
          </cell>
          <cell r="L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H565">
            <v>0</v>
          </cell>
          <cell r="I565">
            <v>0</v>
          </cell>
          <cell r="L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L566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L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L569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H572">
            <v>0</v>
          </cell>
          <cell r="I572">
            <v>0</v>
          </cell>
          <cell r="L572">
            <v>0</v>
          </cell>
        </row>
        <row r="573">
          <cell r="B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H574">
            <v>0</v>
          </cell>
          <cell r="I574">
            <v>0</v>
          </cell>
          <cell r="L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H575">
            <v>0</v>
          </cell>
          <cell r="I575">
            <v>0</v>
          </cell>
          <cell r="L575">
            <v>0</v>
          </cell>
        </row>
        <row r="576">
          <cell r="B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H577">
            <v>0</v>
          </cell>
          <cell r="I577">
            <v>0</v>
          </cell>
          <cell r="L577">
            <v>0</v>
          </cell>
        </row>
        <row r="579">
          <cell r="B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H580">
            <v>0</v>
          </cell>
          <cell r="I580">
            <v>0</v>
          </cell>
          <cell r="L580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H582">
            <v>0</v>
          </cell>
          <cell r="I582">
            <v>0</v>
          </cell>
          <cell r="L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H583">
            <v>0</v>
          </cell>
          <cell r="I583">
            <v>0</v>
          </cell>
          <cell r="L583">
            <v>0</v>
          </cell>
        </row>
        <row r="584">
          <cell r="B584">
            <v>0</v>
          </cell>
        </row>
        <row r="585">
          <cell r="B585">
            <v>80000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H585">
            <v>0</v>
          </cell>
          <cell r="I585">
            <v>0</v>
          </cell>
          <cell r="L585">
            <v>80000</v>
          </cell>
        </row>
        <row r="586">
          <cell r="B586">
            <v>15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H586">
            <v>0</v>
          </cell>
          <cell r="I586">
            <v>15</v>
          </cell>
          <cell r="L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H589">
            <v>0</v>
          </cell>
          <cell r="I589">
            <v>0</v>
          </cell>
          <cell r="L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H590">
            <v>0</v>
          </cell>
          <cell r="I590">
            <v>0</v>
          </cell>
          <cell r="L590">
            <v>0</v>
          </cell>
        </row>
        <row r="591">
          <cell r="B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H592">
            <v>0</v>
          </cell>
          <cell r="I592">
            <v>0</v>
          </cell>
          <cell r="L592">
            <v>0</v>
          </cell>
        </row>
        <row r="600">
          <cell r="B600">
            <v>236167</v>
          </cell>
          <cell r="C600">
            <v>0</v>
          </cell>
          <cell r="D600">
            <v>0</v>
          </cell>
          <cell r="E600">
            <v>236167</v>
          </cell>
          <cell r="F600">
            <v>0</v>
          </cell>
          <cell r="H600">
            <v>0</v>
          </cell>
          <cell r="I600">
            <v>0</v>
          </cell>
          <cell r="L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L603">
            <v>0</v>
          </cell>
        </row>
        <row r="604">
          <cell r="G604">
            <v>0</v>
          </cell>
        </row>
        <row r="605">
          <cell r="G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L606">
            <v>0</v>
          </cell>
        </row>
        <row r="607">
          <cell r="B607">
            <v>0</v>
          </cell>
          <cell r="G607">
            <v>0</v>
          </cell>
        </row>
        <row r="608">
          <cell r="B608">
            <v>17750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L608">
            <v>17750</v>
          </cell>
        </row>
        <row r="609">
          <cell r="B609">
            <v>0</v>
          </cell>
          <cell r="G609">
            <v>0</v>
          </cell>
        </row>
        <row r="610">
          <cell r="B610">
            <v>0</v>
          </cell>
          <cell r="G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L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L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L613">
            <v>0</v>
          </cell>
        </row>
        <row r="614">
          <cell r="B614">
            <v>0</v>
          </cell>
          <cell r="G614">
            <v>0</v>
          </cell>
        </row>
        <row r="615">
          <cell r="B615">
            <v>0</v>
          </cell>
          <cell r="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L616">
            <v>0</v>
          </cell>
        </row>
        <row r="617">
          <cell r="B617">
            <v>0</v>
          </cell>
          <cell r="G617">
            <v>0</v>
          </cell>
        </row>
        <row r="618">
          <cell r="B618">
            <v>0</v>
          </cell>
          <cell r="G618">
            <v>0</v>
          </cell>
        </row>
        <row r="619">
          <cell r="G619">
            <v>0</v>
          </cell>
        </row>
        <row r="620">
          <cell r="B620">
            <v>0</v>
          </cell>
          <cell r="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L621">
            <v>0</v>
          </cell>
        </row>
        <row r="622">
          <cell r="G622">
            <v>0</v>
          </cell>
        </row>
        <row r="623">
          <cell r="G623">
            <v>0</v>
          </cell>
        </row>
        <row r="624">
          <cell r="B624">
            <v>0</v>
          </cell>
          <cell r="G624">
            <v>0</v>
          </cell>
        </row>
        <row r="625">
          <cell r="B625">
            <v>0</v>
          </cell>
          <cell r="G625">
            <v>0</v>
          </cell>
        </row>
        <row r="626">
          <cell r="B626">
            <v>13200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L626">
            <v>13200</v>
          </cell>
        </row>
        <row r="627">
          <cell r="B627">
            <v>0</v>
          </cell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B630">
            <v>0</v>
          </cell>
          <cell r="G630">
            <v>0</v>
          </cell>
        </row>
        <row r="631">
          <cell r="B631">
            <v>0</v>
          </cell>
          <cell r="G631">
            <v>0</v>
          </cell>
        </row>
        <row r="632">
          <cell r="B632">
            <v>0</v>
          </cell>
          <cell r="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L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L634">
            <v>0</v>
          </cell>
        </row>
        <row r="635">
          <cell r="B635">
            <v>0</v>
          </cell>
          <cell r="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L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L637">
            <v>0</v>
          </cell>
        </row>
        <row r="638">
          <cell r="G638">
            <v>0</v>
          </cell>
        </row>
        <row r="639">
          <cell r="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L640">
            <v>0</v>
          </cell>
        </row>
        <row r="641">
          <cell r="G641">
            <v>0</v>
          </cell>
        </row>
        <row r="642">
          <cell r="G642">
            <v>0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L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L648">
            <v>0</v>
          </cell>
        </row>
        <row r="649">
          <cell r="G649">
            <v>0</v>
          </cell>
        </row>
        <row r="650">
          <cell r="B650">
            <v>0</v>
          </cell>
          <cell r="G650">
            <v>0</v>
          </cell>
        </row>
        <row r="651">
          <cell r="G651">
            <v>0</v>
          </cell>
        </row>
        <row r="652">
          <cell r="B652">
            <v>0</v>
          </cell>
          <cell r="G652">
            <v>0</v>
          </cell>
        </row>
        <row r="653">
          <cell r="B653">
            <v>0</v>
          </cell>
          <cell r="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L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L655">
            <v>0</v>
          </cell>
        </row>
        <row r="656">
          <cell r="B656">
            <v>0</v>
          </cell>
          <cell r="G656">
            <v>0</v>
          </cell>
        </row>
        <row r="657">
          <cell r="B657">
            <v>17750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L657">
            <v>17750</v>
          </cell>
        </row>
        <row r="658">
          <cell r="G658">
            <v>0</v>
          </cell>
        </row>
        <row r="659">
          <cell r="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</row>
        <row r="661">
          <cell r="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L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</row>
        <row r="664">
          <cell r="B664">
            <v>6000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L664">
            <v>6000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L665">
            <v>0</v>
          </cell>
        </row>
        <row r="666">
          <cell r="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L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L671">
            <v>0</v>
          </cell>
        </row>
        <row r="672">
          <cell r="B672">
            <v>0</v>
          </cell>
          <cell r="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L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L674">
            <v>0</v>
          </cell>
        </row>
        <row r="675">
          <cell r="B675">
            <v>0</v>
          </cell>
          <cell r="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L676">
            <v>0</v>
          </cell>
        </row>
        <row r="677">
          <cell r="G677">
            <v>0</v>
          </cell>
        </row>
        <row r="678">
          <cell r="B678">
            <v>0</v>
          </cell>
          <cell r="G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L679">
            <v>0</v>
          </cell>
        </row>
        <row r="680">
          <cell r="G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L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L682">
            <v>0</v>
          </cell>
        </row>
        <row r="683">
          <cell r="B683">
            <v>0</v>
          </cell>
          <cell r="G683">
            <v>0</v>
          </cell>
        </row>
        <row r="684">
          <cell r="B684">
            <v>123700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L684">
            <v>123700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L685">
            <v>0</v>
          </cell>
        </row>
        <row r="686">
          <cell r="B686">
            <v>0</v>
          </cell>
          <cell r="G686">
            <v>0</v>
          </cell>
        </row>
        <row r="687">
          <cell r="B687">
            <v>0</v>
          </cell>
          <cell r="G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L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L689">
            <v>0</v>
          </cell>
        </row>
        <row r="690">
          <cell r="B690">
            <v>0</v>
          </cell>
          <cell r="G690">
            <v>0</v>
          </cell>
        </row>
        <row r="691">
          <cell r="B691">
            <v>95200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L691">
            <v>95200</v>
          </cell>
        </row>
        <row r="692">
          <cell r="G692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I699">
            <v>0</v>
          </cell>
          <cell r="L699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H702">
            <v>0</v>
          </cell>
          <cell r="I702">
            <v>0</v>
          </cell>
          <cell r="L702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I705">
            <v>0</v>
          </cell>
          <cell r="L705">
            <v>0</v>
          </cell>
        </row>
        <row r="706">
          <cell r="B706">
            <v>0</v>
          </cell>
        </row>
        <row r="707">
          <cell r="B707">
            <v>42250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42250</v>
          </cell>
          <cell r="L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H710">
            <v>0</v>
          </cell>
          <cell r="I710">
            <v>0</v>
          </cell>
          <cell r="L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H711">
            <v>0</v>
          </cell>
          <cell r="I711">
            <v>0</v>
          </cell>
          <cell r="L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H712">
            <v>0</v>
          </cell>
          <cell r="I712">
            <v>0</v>
          </cell>
          <cell r="L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H715">
            <v>0</v>
          </cell>
          <cell r="I715">
            <v>0</v>
          </cell>
          <cell r="L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H720">
            <v>0</v>
          </cell>
          <cell r="I720">
            <v>0</v>
          </cell>
          <cell r="L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8600</v>
          </cell>
          <cell r="L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H732">
            <v>0</v>
          </cell>
          <cell r="I732">
            <v>0</v>
          </cell>
          <cell r="L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H733">
            <v>0</v>
          </cell>
          <cell r="I733">
            <v>0</v>
          </cell>
          <cell r="L733">
            <v>0</v>
          </cell>
        </row>
        <row r="734">
          <cell r="B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H735">
            <v>0</v>
          </cell>
          <cell r="I735">
            <v>0</v>
          </cell>
          <cell r="L735">
            <v>0</v>
          </cell>
        </row>
        <row r="736">
          <cell r="B736">
            <v>3000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H736">
            <v>0</v>
          </cell>
          <cell r="I736">
            <v>3000</v>
          </cell>
          <cell r="L736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I739">
            <v>0</v>
          </cell>
          <cell r="L739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L744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L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H753">
            <v>0</v>
          </cell>
          <cell r="I753">
            <v>0</v>
          </cell>
          <cell r="L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H754">
            <v>0</v>
          </cell>
          <cell r="I754">
            <v>0</v>
          </cell>
          <cell r="L754">
            <v>0</v>
          </cell>
        </row>
        <row r="755">
          <cell r="B755">
            <v>0</v>
          </cell>
        </row>
        <row r="756">
          <cell r="B756">
            <v>17750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H756">
            <v>0</v>
          </cell>
          <cell r="I756">
            <v>17750</v>
          </cell>
          <cell r="L756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H759">
            <v>0</v>
          </cell>
          <cell r="I759">
            <v>0</v>
          </cell>
          <cell r="L759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H761">
            <v>0</v>
          </cell>
          <cell r="I761">
            <v>0</v>
          </cell>
          <cell r="L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H762">
            <v>0</v>
          </cell>
          <cell r="I762">
            <v>0</v>
          </cell>
          <cell r="L762">
            <v>0</v>
          </cell>
        </row>
        <row r="763">
          <cell r="B763">
            <v>5000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H763">
            <v>0</v>
          </cell>
          <cell r="I763">
            <v>5000</v>
          </cell>
          <cell r="L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L764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L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L767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I770">
            <v>0</v>
          </cell>
          <cell r="L770">
            <v>0</v>
          </cell>
        </row>
        <row r="771">
          <cell r="B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H772">
            <v>0</v>
          </cell>
          <cell r="I772">
            <v>0</v>
          </cell>
          <cell r="L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H773">
            <v>0</v>
          </cell>
          <cell r="I773">
            <v>0</v>
          </cell>
          <cell r="L773">
            <v>0</v>
          </cell>
        </row>
        <row r="774">
          <cell r="B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H775">
            <v>0</v>
          </cell>
          <cell r="I775">
            <v>0</v>
          </cell>
          <cell r="L775">
            <v>0</v>
          </cell>
        </row>
        <row r="777">
          <cell r="B777">
            <v>0</v>
          </cell>
        </row>
        <row r="778">
          <cell r="B778">
            <v>80250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H778">
            <v>0</v>
          </cell>
          <cell r="I778">
            <v>0</v>
          </cell>
          <cell r="L778">
            <v>80250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0</v>
          </cell>
          <cell r="L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H781">
            <v>0</v>
          </cell>
          <cell r="I781">
            <v>0</v>
          </cell>
          <cell r="L781">
            <v>0</v>
          </cell>
        </row>
        <row r="782">
          <cell r="B782">
            <v>0</v>
          </cell>
        </row>
        <row r="783">
          <cell r="B783">
            <v>40000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0</v>
          </cell>
          <cell r="I783">
            <v>40000</v>
          </cell>
          <cell r="L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H784">
            <v>0</v>
          </cell>
          <cell r="I784">
            <v>0</v>
          </cell>
          <cell r="L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H787">
            <v>0</v>
          </cell>
          <cell r="I787">
            <v>0</v>
          </cell>
          <cell r="L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H788">
            <v>0</v>
          </cell>
          <cell r="I788">
            <v>0</v>
          </cell>
          <cell r="L788">
            <v>0</v>
          </cell>
        </row>
        <row r="789">
          <cell r="B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H790">
            <v>0</v>
          </cell>
          <cell r="I790">
            <v>0</v>
          </cell>
          <cell r="L790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H799">
            <v>0</v>
          </cell>
          <cell r="I799">
            <v>0</v>
          </cell>
          <cell r="L799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I802">
            <v>0</v>
          </cell>
          <cell r="L802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H805">
            <v>0</v>
          </cell>
          <cell r="I805">
            <v>0</v>
          </cell>
          <cell r="L805">
            <v>0</v>
          </cell>
        </row>
        <row r="806">
          <cell r="B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H807">
            <v>0</v>
          </cell>
          <cell r="I807">
            <v>0</v>
          </cell>
          <cell r="L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H810">
            <v>0</v>
          </cell>
          <cell r="I810">
            <v>0</v>
          </cell>
          <cell r="L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L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H812">
            <v>0</v>
          </cell>
          <cell r="I812">
            <v>0</v>
          </cell>
          <cell r="L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H815">
            <v>0</v>
          </cell>
          <cell r="I815">
            <v>0</v>
          </cell>
          <cell r="L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H820">
            <v>0</v>
          </cell>
          <cell r="I820">
            <v>0</v>
          </cell>
          <cell r="L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I825">
            <v>0</v>
          </cell>
          <cell r="L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H832">
            <v>0</v>
          </cell>
          <cell r="I832">
            <v>0</v>
          </cell>
          <cell r="L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L833">
            <v>0</v>
          </cell>
        </row>
        <row r="834">
          <cell r="B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L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L836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L839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H844">
            <v>0</v>
          </cell>
          <cell r="I844">
            <v>0</v>
          </cell>
          <cell r="L844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H847">
            <v>0</v>
          </cell>
          <cell r="I847">
            <v>0</v>
          </cell>
          <cell r="L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H853">
            <v>0</v>
          </cell>
          <cell r="I853">
            <v>0</v>
          </cell>
          <cell r="L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L854">
            <v>0</v>
          </cell>
        </row>
        <row r="855">
          <cell r="B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L856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0</v>
          </cell>
          <cell r="I859">
            <v>0</v>
          </cell>
          <cell r="L859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H861">
            <v>0</v>
          </cell>
          <cell r="I861">
            <v>0</v>
          </cell>
          <cell r="L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H862">
            <v>0</v>
          </cell>
          <cell r="I862">
            <v>0</v>
          </cell>
          <cell r="L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H863">
            <v>0</v>
          </cell>
          <cell r="I863">
            <v>0</v>
          </cell>
          <cell r="L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H864">
            <v>0</v>
          </cell>
          <cell r="I864">
            <v>0</v>
          </cell>
          <cell r="L864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H866">
            <v>0</v>
          </cell>
          <cell r="I866">
            <v>0</v>
          </cell>
          <cell r="L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H867">
            <v>0</v>
          </cell>
          <cell r="I867">
            <v>0</v>
          </cell>
          <cell r="L867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H870">
            <v>0</v>
          </cell>
          <cell r="I870">
            <v>0</v>
          </cell>
          <cell r="L870">
            <v>0</v>
          </cell>
        </row>
        <row r="871">
          <cell r="B871">
            <v>0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H872">
            <v>0</v>
          </cell>
          <cell r="I872">
            <v>0</v>
          </cell>
          <cell r="L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H873">
            <v>0</v>
          </cell>
          <cell r="I873">
            <v>0</v>
          </cell>
          <cell r="L873">
            <v>0</v>
          </cell>
        </row>
        <row r="874">
          <cell r="B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H875">
            <v>0</v>
          </cell>
          <cell r="I875">
            <v>0</v>
          </cell>
          <cell r="L875">
            <v>0</v>
          </cell>
        </row>
        <row r="877">
          <cell r="B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H878">
            <v>0</v>
          </cell>
          <cell r="I878">
            <v>0</v>
          </cell>
          <cell r="L878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L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H881">
            <v>0</v>
          </cell>
          <cell r="I881">
            <v>0</v>
          </cell>
          <cell r="L881">
            <v>0</v>
          </cell>
        </row>
        <row r="882">
          <cell r="B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L883">
            <v>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H884">
            <v>0</v>
          </cell>
          <cell r="I884">
            <v>0</v>
          </cell>
          <cell r="L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H887">
            <v>0</v>
          </cell>
          <cell r="I887">
            <v>0</v>
          </cell>
          <cell r="L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H888">
            <v>0</v>
          </cell>
          <cell r="I888">
            <v>0</v>
          </cell>
          <cell r="L888">
            <v>0</v>
          </cell>
        </row>
        <row r="889">
          <cell r="B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H890">
            <v>0</v>
          </cell>
          <cell r="I890">
            <v>0</v>
          </cell>
          <cell r="L890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L898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L901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L904">
            <v>0</v>
          </cell>
        </row>
        <row r="905">
          <cell r="B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H906">
            <v>0</v>
          </cell>
          <cell r="I906">
            <v>0</v>
          </cell>
          <cell r="L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H909">
            <v>0</v>
          </cell>
          <cell r="I909">
            <v>0</v>
          </cell>
          <cell r="L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I910">
            <v>0</v>
          </cell>
          <cell r="L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I911">
            <v>0</v>
          </cell>
          <cell r="L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H914">
            <v>0</v>
          </cell>
          <cell r="I914">
            <v>0</v>
          </cell>
          <cell r="L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H919">
            <v>0</v>
          </cell>
          <cell r="I919">
            <v>0</v>
          </cell>
          <cell r="L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L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H931">
            <v>0</v>
          </cell>
          <cell r="I931">
            <v>0</v>
          </cell>
          <cell r="L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H932">
            <v>0</v>
          </cell>
          <cell r="I932">
            <v>0</v>
          </cell>
          <cell r="L932">
            <v>0</v>
          </cell>
        </row>
        <row r="933">
          <cell r="B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H934">
            <v>0</v>
          </cell>
          <cell r="I934">
            <v>0</v>
          </cell>
          <cell r="L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H935">
            <v>0</v>
          </cell>
          <cell r="I935">
            <v>0</v>
          </cell>
          <cell r="L935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H938">
            <v>0</v>
          </cell>
          <cell r="I938">
            <v>0</v>
          </cell>
          <cell r="L938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L943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L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H952">
            <v>0</v>
          </cell>
          <cell r="I952">
            <v>0</v>
          </cell>
          <cell r="L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H953">
            <v>0</v>
          </cell>
          <cell r="I953">
            <v>0</v>
          </cell>
          <cell r="L953">
            <v>0</v>
          </cell>
        </row>
        <row r="954">
          <cell r="B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H955">
            <v>0</v>
          </cell>
          <cell r="I955">
            <v>0</v>
          </cell>
          <cell r="L955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H958">
            <v>0</v>
          </cell>
          <cell r="I958">
            <v>0</v>
          </cell>
          <cell r="L958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H960">
            <v>0</v>
          </cell>
          <cell r="I960">
            <v>0</v>
          </cell>
          <cell r="L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0</v>
          </cell>
          <cell r="I961">
            <v>0</v>
          </cell>
          <cell r="L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L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H963">
            <v>0</v>
          </cell>
          <cell r="I963">
            <v>0</v>
          </cell>
          <cell r="L963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L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H966">
            <v>0</v>
          </cell>
          <cell r="I966">
            <v>0</v>
          </cell>
          <cell r="L966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H969">
            <v>0</v>
          </cell>
          <cell r="I969">
            <v>0</v>
          </cell>
          <cell r="L969">
            <v>0</v>
          </cell>
        </row>
        <row r="970">
          <cell r="B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H971">
            <v>0</v>
          </cell>
          <cell r="I971">
            <v>0</v>
          </cell>
          <cell r="L971">
            <v>0</v>
          </cell>
        </row>
        <row r="972"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H972">
            <v>0</v>
          </cell>
          <cell r="I972">
            <v>0</v>
          </cell>
          <cell r="L972">
            <v>0</v>
          </cell>
        </row>
        <row r="973">
          <cell r="B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H974">
            <v>0</v>
          </cell>
          <cell r="I974">
            <v>0</v>
          </cell>
          <cell r="L974">
            <v>0</v>
          </cell>
        </row>
        <row r="976">
          <cell r="B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H977">
            <v>0</v>
          </cell>
          <cell r="I977">
            <v>0</v>
          </cell>
          <cell r="L977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H979">
            <v>0</v>
          </cell>
          <cell r="I979">
            <v>0</v>
          </cell>
          <cell r="L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H980">
            <v>0</v>
          </cell>
          <cell r="I980">
            <v>0</v>
          </cell>
          <cell r="L980">
            <v>0</v>
          </cell>
        </row>
        <row r="981">
          <cell r="B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H982">
            <v>0</v>
          </cell>
          <cell r="I982">
            <v>0</v>
          </cell>
          <cell r="L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H983">
            <v>0</v>
          </cell>
          <cell r="I983">
            <v>0</v>
          </cell>
          <cell r="L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H986">
            <v>0</v>
          </cell>
          <cell r="I986">
            <v>0</v>
          </cell>
          <cell r="L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H987">
            <v>0</v>
          </cell>
          <cell r="I987">
            <v>0</v>
          </cell>
          <cell r="L987">
            <v>0</v>
          </cell>
        </row>
        <row r="988">
          <cell r="B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H989">
            <v>0</v>
          </cell>
          <cell r="I989">
            <v>0</v>
          </cell>
          <cell r="L989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H997">
            <v>0</v>
          </cell>
          <cell r="I997">
            <v>0</v>
          </cell>
          <cell r="L997">
            <v>0</v>
          </cell>
        </row>
        <row r="998">
          <cell r="G998">
            <v>0</v>
          </cell>
        </row>
        <row r="999">
          <cell r="G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L1000">
            <v>0</v>
          </cell>
        </row>
        <row r="1001">
          <cell r="G1001">
            <v>0</v>
          </cell>
        </row>
        <row r="1002">
          <cell r="G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L1003">
            <v>0</v>
          </cell>
        </row>
        <row r="1004">
          <cell r="B1004">
            <v>0</v>
          </cell>
          <cell r="G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L1005">
            <v>0</v>
          </cell>
        </row>
        <row r="1006">
          <cell r="B1006">
            <v>0</v>
          </cell>
          <cell r="G1006">
            <v>0</v>
          </cell>
        </row>
        <row r="1007">
          <cell r="B1007">
            <v>0</v>
          </cell>
          <cell r="G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L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L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L1010">
            <v>0</v>
          </cell>
        </row>
        <row r="1011">
          <cell r="B1011">
            <v>0</v>
          </cell>
          <cell r="G1011">
            <v>0</v>
          </cell>
        </row>
        <row r="1012">
          <cell r="B1012">
            <v>0</v>
          </cell>
          <cell r="G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L1013">
            <v>0</v>
          </cell>
        </row>
        <row r="1014">
          <cell r="B1014">
            <v>0</v>
          </cell>
          <cell r="G1014">
            <v>0</v>
          </cell>
        </row>
        <row r="1015">
          <cell r="B1015">
            <v>0</v>
          </cell>
          <cell r="G1015">
            <v>0</v>
          </cell>
        </row>
        <row r="1016">
          <cell r="G1016">
            <v>0</v>
          </cell>
        </row>
        <row r="1017">
          <cell r="B1017">
            <v>0</v>
          </cell>
          <cell r="G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L1018">
            <v>0</v>
          </cell>
        </row>
        <row r="1019">
          <cell r="G1019">
            <v>0</v>
          </cell>
        </row>
        <row r="1020">
          <cell r="G1020">
            <v>0</v>
          </cell>
        </row>
        <row r="1021">
          <cell r="B1021">
            <v>0</v>
          </cell>
          <cell r="G1021">
            <v>0</v>
          </cell>
        </row>
        <row r="1022">
          <cell r="B1022">
            <v>0</v>
          </cell>
          <cell r="G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L1023">
            <v>0</v>
          </cell>
        </row>
        <row r="1024">
          <cell r="B1024">
            <v>0</v>
          </cell>
          <cell r="G1024">
            <v>0</v>
          </cell>
        </row>
        <row r="1025">
          <cell r="G1025">
            <v>0</v>
          </cell>
        </row>
        <row r="1026">
          <cell r="G1026">
            <v>0</v>
          </cell>
        </row>
        <row r="1027">
          <cell r="B1027">
            <v>0</v>
          </cell>
          <cell r="G1027">
            <v>0</v>
          </cell>
        </row>
        <row r="1028">
          <cell r="B1028">
            <v>0</v>
          </cell>
          <cell r="G1028">
            <v>0</v>
          </cell>
        </row>
        <row r="1029">
          <cell r="B1029">
            <v>0</v>
          </cell>
          <cell r="G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L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L1031">
            <v>0</v>
          </cell>
        </row>
        <row r="1032">
          <cell r="B1032">
            <v>0</v>
          </cell>
          <cell r="G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L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L1034">
            <v>0</v>
          </cell>
        </row>
        <row r="1035">
          <cell r="G1035">
            <v>0</v>
          </cell>
        </row>
        <row r="1036">
          <cell r="G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L1037">
            <v>0</v>
          </cell>
        </row>
        <row r="1038">
          <cell r="G1038">
            <v>0</v>
          </cell>
        </row>
        <row r="1039">
          <cell r="G1039">
            <v>0</v>
          </cell>
        </row>
        <row r="1040">
          <cell r="G1040">
            <v>0</v>
          </cell>
        </row>
        <row r="1041">
          <cell r="G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L1042">
            <v>0</v>
          </cell>
        </row>
        <row r="1043">
          <cell r="G1043">
            <v>0</v>
          </cell>
        </row>
        <row r="1044">
          <cell r="G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L1045">
            <v>0</v>
          </cell>
        </row>
        <row r="1046">
          <cell r="G1046">
            <v>0</v>
          </cell>
        </row>
        <row r="1047">
          <cell r="B1047">
            <v>0</v>
          </cell>
          <cell r="G1047">
            <v>0</v>
          </cell>
        </row>
        <row r="1048">
          <cell r="G1048">
            <v>0</v>
          </cell>
        </row>
        <row r="1049">
          <cell r="B1049">
            <v>0</v>
          </cell>
          <cell r="G1049">
            <v>0</v>
          </cell>
        </row>
        <row r="1050">
          <cell r="B1050">
            <v>0</v>
          </cell>
          <cell r="G1050">
            <v>0</v>
          </cell>
        </row>
        <row r="1051"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L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L1052">
            <v>0</v>
          </cell>
        </row>
        <row r="1053">
          <cell r="B1053">
            <v>0</v>
          </cell>
          <cell r="G1053">
            <v>0</v>
          </cell>
        </row>
        <row r="1054">
          <cell r="B1054">
            <v>42000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L1054">
            <v>42000</v>
          </cell>
        </row>
        <row r="1055">
          <cell r="G1055">
            <v>0</v>
          </cell>
        </row>
        <row r="1056">
          <cell r="G1056">
            <v>0</v>
          </cell>
        </row>
        <row r="1057"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L1057">
            <v>0</v>
          </cell>
        </row>
        <row r="1058">
          <cell r="G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L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L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L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L1062">
            <v>0</v>
          </cell>
        </row>
        <row r="1063">
          <cell r="G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L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L1065">
            <v>0</v>
          </cell>
        </row>
        <row r="1066">
          <cell r="G1066">
            <v>0</v>
          </cell>
        </row>
        <row r="1067">
          <cell r="G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L1068">
            <v>0</v>
          </cell>
        </row>
        <row r="1069">
          <cell r="B1069">
            <v>0</v>
          </cell>
          <cell r="G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L1070">
            <v>0</v>
          </cell>
        </row>
        <row r="1071"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L1071">
            <v>0</v>
          </cell>
        </row>
        <row r="1072">
          <cell r="B1072">
            <v>0</v>
          </cell>
          <cell r="G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L1073">
            <v>0</v>
          </cell>
        </row>
        <row r="1074">
          <cell r="G1074">
            <v>0</v>
          </cell>
        </row>
        <row r="1075">
          <cell r="B1075">
            <v>0</v>
          </cell>
          <cell r="G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L1076">
            <v>0</v>
          </cell>
        </row>
        <row r="1077">
          <cell r="G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L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L1079">
            <v>0</v>
          </cell>
        </row>
        <row r="1080">
          <cell r="B1080">
            <v>0</v>
          </cell>
          <cell r="G1080">
            <v>0</v>
          </cell>
        </row>
        <row r="1081">
          <cell r="B1081">
            <v>40000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L1081">
            <v>40000</v>
          </cell>
        </row>
        <row r="1082"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L1082">
            <v>0</v>
          </cell>
        </row>
        <row r="1083">
          <cell r="B1083">
            <v>0</v>
          </cell>
          <cell r="G1083">
            <v>0</v>
          </cell>
        </row>
        <row r="1084">
          <cell r="B1084">
            <v>0</v>
          </cell>
          <cell r="G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L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L1086">
            <v>0</v>
          </cell>
        </row>
        <row r="1087">
          <cell r="B1087">
            <v>0</v>
          </cell>
          <cell r="G1087">
            <v>0</v>
          </cell>
        </row>
        <row r="1088">
          <cell r="B1088">
            <v>2085788</v>
          </cell>
          <cell r="C1088">
            <v>0</v>
          </cell>
          <cell r="D1088">
            <v>2085788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L1088">
            <v>0</v>
          </cell>
        </row>
        <row r="1089">
          <cell r="G1089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L1096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L1099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L1102">
            <v>0</v>
          </cell>
        </row>
        <row r="1103">
          <cell r="B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H1104">
            <v>0</v>
          </cell>
          <cell r="I1104">
            <v>0</v>
          </cell>
          <cell r="L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H1107">
            <v>0</v>
          </cell>
          <cell r="I1107">
            <v>0</v>
          </cell>
          <cell r="L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H1108">
            <v>0</v>
          </cell>
          <cell r="I1108">
            <v>0</v>
          </cell>
          <cell r="L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H1109">
            <v>0</v>
          </cell>
          <cell r="I1109">
            <v>0</v>
          </cell>
          <cell r="L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H1112">
            <v>0</v>
          </cell>
          <cell r="I1112">
            <v>0</v>
          </cell>
          <cell r="L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H1117">
            <v>0</v>
          </cell>
          <cell r="I1117">
            <v>0</v>
          </cell>
          <cell r="L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L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H1129">
            <v>0</v>
          </cell>
          <cell r="I1129">
            <v>0</v>
          </cell>
          <cell r="L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H1130">
            <v>0</v>
          </cell>
          <cell r="I1130">
            <v>0</v>
          </cell>
          <cell r="L1130">
            <v>0</v>
          </cell>
        </row>
        <row r="1131">
          <cell r="B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H1132">
            <v>0</v>
          </cell>
          <cell r="I1132">
            <v>0</v>
          </cell>
          <cell r="L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H1133">
            <v>0</v>
          </cell>
          <cell r="I1133">
            <v>0</v>
          </cell>
          <cell r="L1133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H1136">
            <v>0</v>
          </cell>
          <cell r="I1136">
            <v>0</v>
          </cell>
          <cell r="L1136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L1141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L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H1150">
            <v>0</v>
          </cell>
          <cell r="I1150">
            <v>0</v>
          </cell>
          <cell r="L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H1151">
            <v>0</v>
          </cell>
          <cell r="I1151">
            <v>0</v>
          </cell>
          <cell r="L1151">
            <v>0</v>
          </cell>
        </row>
        <row r="1152">
          <cell r="B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H1153">
            <v>0</v>
          </cell>
          <cell r="I1153">
            <v>0</v>
          </cell>
          <cell r="L1153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H1156">
            <v>0</v>
          </cell>
          <cell r="I1156">
            <v>0</v>
          </cell>
          <cell r="L1156">
            <v>0</v>
          </cell>
        </row>
        <row r="1158"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H1158">
            <v>0</v>
          </cell>
          <cell r="I1158">
            <v>0</v>
          </cell>
          <cell r="L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H1159">
            <v>0</v>
          </cell>
          <cell r="I1159">
            <v>0</v>
          </cell>
          <cell r="L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L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H1161">
            <v>0</v>
          </cell>
          <cell r="I1161">
            <v>0</v>
          </cell>
          <cell r="L1161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L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L1164">
            <v>0</v>
          </cell>
        </row>
        <row r="1167"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H1167">
            <v>0</v>
          </cell>
          <cell r="I1167">
            <v>0</v>
          </cell>
          <cell r="L1167">
            <v>0</v>
          </cell>
        </row>
        <row r="1168">
          <cell r="B1168">
            <v>0</v>
          </cell>
        </row>
        <row r="1169"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H1169">
            <v>0</v>
          </cell>
          <cell r="I1169">
            <v>0</v>
          </cell>
          <cell r="L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H1170">
            <v>0</v>
          </cell>
          <cell r="I1170">
            <v>0</v>
          </cell>
          <cell r="L1170">
            <v>0</v>
          </cell>
        </row>
        <row r="1171">
          <cell r="B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H1172">
            <v>0</v>
          </cell>
          <cell r="I1172">
            <v>0</v>
          </cell>
          <cell r="L1172">
            <v>0</v>
          </cell>
        </row>
        <row r="1174">
          <cell r="B1174">
            <v>0</v>
          </cell>
        </row>
        <row r="1175"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H1175">
            <v>0</v>
          </cell>
          <cell r="I1175">
            <v>0</v>
          </cell>
          <cell r="L1175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H1177">
            <v>0</v>
          </cell>
          <cell r="I1177">
            <v>0</v>
          </cell>
          <cell r="L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0</v>
          </cell>
          <cell r="L1178">
            <v>0</v>
          </cell>
        </row>
        <row r="1179">
          <cell r="B1179">
            <v>0</v>
          </cell>
        </row>
        <row r="1180">
          <cell r="B1180">
            <v>40000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H1180">
            <v>0</v>
          </cell>
          <cell r="I1180">
            <v>0</v>
          </cell>
          <cell r="L1180">
            <v>40000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H1181">
            <v>0</v>
          </cell>
          <cell r="I1181">
            <v>0</v>
          </cell>
          <cell r="L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H1184">
            <v>0</v>
          </cell>
          <cell r="I1184">
            <v>0</v>
          </cell>
          <cell r="L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H1185">
            <v>0</v>
          </cell>
          <cell r="I1185">
            <v>0</v>
          </cell>
          <cell r="L1185">
            <v>0</v>
          </cell>
        </row>
        <row r="1186">
          <cell r="B1186">
            <v>0</v>
          </cell>
        </row>
        <row r="1187"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H1187">
            <v>0</v>
          </cell>
          <cell r="I1187">
            <v>0</v>
          </cell>
          <cell r="L1187">
            <v>0</v>
          </cell>
        </row>
        <row r="1386">
          <cell r="B1386">
            <v>17859464</v>
          </cell>
        </row>
      </sheetData>
      <sheetData sheetId="80">
        <row r="5">
          <cell r="B5">
            <v>227461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228000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10000</v>
          </cell>
        </row>
        <row r="16">
          <cell r="B16">
            <v>0</v>
          </cell>
        </row>
        <row r="17">
          <cell r="B17">
            <v>150000</v>
          </cell>
        </row>
        <row r="18">
          <cell r="B18">
            <v>100050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18200</v>
          </cell>
        </row>
        <row r="22">
          <cell r="B22">
            <v>20000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5000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144200</v>
          </cell>
        </row>
        <row r="36">
          <cell r="B36">
            <v>0</v>
          </cell>
        </row>
        <row r="37">
          <cell r="B37">
            <v>30000</v>
          </cell>
        </row>
        <row r="38">
          <cell r="B38">
            <v>0</v>
          </cell>
        </row>
        <row r="39">
          <cell r="B39">
            <v>64398</v>
          </cell>
        </row>
        <row r="40">
          <cell r="B40">
            <v>0</v>
          </cell>
        </row>
        <row r="41">
          <cell r="B41">
            <v>6000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5500</v>
          </cell>
        </row>
        <row r="49">
          <cell r="B49">
            <v>0</v>
          </cell>
        </row>
        <row r="50">
          <cell r="B50">
            <v>321803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22000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15900</v>
          </cell>
        </row>
        <row r="70">
          <cell r="B70">
            <v>311050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40254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4925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158200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70">
          <cell r="B270">
            <v>0</v>
          </cell>
        </row>
        <row r="271">
          <cell r="B271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231312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12500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6000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17750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80001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98900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70000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2406004</v>
          </cell>
        </row>
      </sheetData>
      <sheetData sheetId="81"/>
      <sheetData sheetId="82"/>
      <sheetData sheetId="83"/>
      <sheetData sheetId="84"/>
      <sheetData sheetId="85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  <cell r="R42">
            <v>2010129</v>
          </cell>
        </row>
      </sheetData>
      <sheetData sheetId="86">
        <row r="397">
          <cell r="B397">
            <v>25992472</v>
          </cell>
        </row>
        <row r="794">
          <cell r="B794">
            <v>192365</v>
          </cell>
        </row>
      </sheetData>
      <sheetData sheetId="87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88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89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90"/>
      <sheetData sheetId="91"/>
      <sheetData sheetId="92"/>
      <sheetData sheetId="93"/>
      <sheetData sheetId="9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08FF-8095-40A3-BA14-ABF1A249B677}">
  <sheetPr>
    <pageSetUpPr fitToPage="1"/>
  </sheetPr>
  <dimension ref="A5:O26"/>
  <sheetViews>
    <sheetView tabSelected="1" workbookViewId="0">
      <selection activeCell="R20" sqref="R20"/>
    </sheetView>
  </sheetViews>
  <sheetFormatPr defaultColWidth="9.28515625" defaultRowHeight="15" x14ac:dyDescent="0.25"/>
  <cols>
    <col min="1" max="1" width="3.28515625" customWidth="1"/>
    <col min="7" max="7" width="10.42578125" customWidth="1"/>
  </cols>
  <sheetData>
    <row r="5" spans="1:15" s="26" customFormat="1" ht="45" x14ac:dyDescent="0.6">
      <c r="A5" s="205" t="s">
        <v>30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s="26" customFormat="1" ht="44.25" x14ac:dyDescent="0.55000000000000004"/>
    <row r="7" spans="1:15" s="26" customFormat="1" ht="44.25" x14ac:dyDescent="0.55000000000000004">
      <c r="A7" s="206" t="s">
        <v>31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17" spans="2:14" x14ac:dyDescent="0.25">
      <c r="B17" s="27"/>
      <c r="C17" s="28"/>
      <c r="D17" s="28"/>
      <c r="E17" s="28"/>
      <c r="F17" s="28"/>
      <c r="G17" s="29"/>
      <c r="I17" s="30" t="s">
        <v>32</v>
      </c>
      <c r="J17" s="28"/>
      <c r="K17" s="28"/>
      <c r="L17" s="28"/>
      <c r="M17" s="28"/>
      <c r="N17" s="29"/>
    </row>
    <row r="18" spans="2:14" x14ac:dyDescent="0.25">
      <c r="B18" s="31"/>
      <c r="G18" s="32"/>
      <c r="H18" s="33"/>
      <c r="N18" s="32"/>
    </row>
    <row r="19" spans="2:14" x14ac:dyDescent="0.25">
      <c r="B19" s="31"/>
      <c r="G19" s="32"/>
      <c r="I19" s="31"/>
      <c r="N19" s="32"/>
    </row>
    <row r="20" spans="2:14" x14ac:dyDescent="0.25">
      <c r="B20" s="31"/>
      <c r="G20" s="32"/>
      <c r="I20" s="31"/>
      <c r="N20" s="32"/>
    </row>
    <row r="21" spans="2:14" x14ac:dyDescent="0.25">
      <c r="B21" s="31"/>
      <c r="G21" s="32"/>
      <c r="I21" s="31"/>
      <c r="N21" s="32"/>
    </row>
    <row r="22" spans="2:14" x14ac:dyDescent="0.25">
      <c r="B22" s="31"/>
      <c r="G22" s="32"/>
      <c r="I22" s="31"/>
      <c r="N22" s="32"/>
    </row>
    <row r="23" spans="2:14" x14ac:dyDescent="0.25">
      <c r="B23" s="31"/>
      <c r="G23" s="32"/>
      <c r="I23" s="31"/>
      <c r="N23" s="32"/>
    </row>
    <row r="24" spans="2:14" x14ac:dyDescent="0.25">
      <c r="B24" s="31"/>
      <c r="G24" s="32"/>
      <c r="I24" s="31"/>
      <c r="N24" s="32"/>
    </row>
    <row r="25" spans="2:14" x14ac:dyDescent="0.25">
      <c r="B25" s="31"/>
      <c r="G25" s="32"/>
      <c r="I25" s="31"/>
      <c r="N25" s="32"/>
    </row>
    <row r="26" spans="2:14" x14ac:dyDescent="0.25">
      <c r="B26" s="34"/>
      <c r="C26" s="35"/>
      <c r="D26" s="35"/>
      <c r="E26" s="35"/>
      <c r="F26" s="35"/>
      <c r="G26" s="36"/>
      <c r="I26" s="34"/>
      <c r="J26" s="35"/>
      <c r="K26" s="35"/>
      <c r="L26" s="35"/>
      <c r="M26" s="35"/>
      <c r="N26" s="36"/>
    </row>
  </sheetData>
  <mergeCells count="2">
    <mergeCell ref="A5:O5"/>
    <mergeCell ref="A7:O7"/>
  </mergeCells>
  <pageMargins left="0.7" right="0.7" top="0.75" bottom="0.75" header="0.3" footer="0.3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DFFD-046C-43D3-876D-39031BCE629D}">
  <sheetPr>
    <pageSetUpPr fitToPage="1"/>
  </sheetPr>
  <dimension ref="A1:CH79"/>
  <sheetViews>
    <sheetView workbookViewId="0">
      <selection activeCell="A25" sqref="A25"/>
    </sheetView>
  </sheetViews>
  <sheetFormatPr defaultRowHeight="15" x14ac:dyDescent="0.25"/>
  <cols>
    <col min="1" max="1" width="14.7109375" customWidth="1"/>
    <col min="2" max="2" width="1.42578125" customWidth="1"/>
    <col min="3" max="3" width="12.85546875" style="1" customWidth="1"/>
    <col min="4" max="4" width="2.5703125" style="1" customWidth="1"/>
    <col min="5" max="5" width="12.140625" style="1" customWidth="1"/>
    <col min="6" max="7" width="10.140625" style="1" bestFit="1" customWidth="1"/>
    <col min="8" max="8" width="11.140625" style="1" bestFit="1" customWidth="1"/>
    <col min="9" max="9" width="2.7109375" style="1" customWidth="1"/>
    <col min="10" max="10" width="10.85546875" style="1" customWidth="1"/>
    <col min="11" max="12" width="10.140625" style="1" bestFit="1" customWidth="1"/>
    <col min="13" max="13" width="11.140625" style="1" bestFit="1" customWidth="1"/>
    <col min="14" max="14" width="2.28515625" style="1" customWidth="1"/>
    <col min="15" max="16" width="11.140625" style="1" bestFit="1" customWidth="1"/>
    <col min="17" max="17" width="10.140625" style="1" customWidth="1"/>
    <col min="18" max="18" width="11.42578125" style="1" customWidth="1"/>
    <col min="19" max="19" width="1.7109375" customWidth="1"/>
    <col min="20" max="20" width="10.7109375" style="1" customWidth="1"/>
    <col min="21" max="21" width="11.140625" style="1" bestFit="1" customWidth="1"/>
    <col min="22" max="22" width="10.140625" style="1" customWidth="1"/>
    <col min="23" max="23" width="14.42578125" style="1" customWidth="1"/>
    <col min="24" max="24" width="2.5703125" customWidth="1"/>
    <col min="25" max="25" width="10.7109375" style="1" customWidth="1"/>
    <col min="26" max="26" width="11.140625" style="1" bestFit="1" customWidth="1"/>
    <col min="27" max="27" width="10.140625" style="1" customWidth="1"/>
    <col min="28" max="28" width="11.42578125" style="1" customWidth="1"/>
    <col min="29" max="29" width="3" style="1" customWidth="1"/>
    <col min="30" max="30" width="10.7109375" style="1" customWidth="1"/>
    <col min="31" max="31" width="11.140625" style="1" bestFit="1" customWidth="1"/>
    <col min="32" max="32" width="10.140625" style="1" customWidth="1"/>
    <col min="33" max="33" width="11.42578125" style="1" customWidth="1"/>
    <col min="35" max="35" width="12.7109375" style="1" bestFit="1" customWidth="1"/>
  </cols>
  <sheetData>
    <row r="1" spans="1:35" s="106" customFormat="1" ht="18" x14ac:dyDescent="0.25">
      <c r="A1" s="37" t="s">
        <v>211</v>
      </c>
      <c r="B1" s="37"/>
      <c r="C1" s="3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T1" s="157"/>
      <c r="U1" s="157"/>
      <c r="V1" s="157"/>
      <c r="W1" s="157"/>
      <c r="Y1" s="157"/>
      <c r="Z1" s="157"/>
      <c r="AA1" s="157"/>
      <c r="AB1" s="157"/>
      <c r="AC1" s="157"/>
      <c r="AD1" s="157"/>
      <c r="AE1" s="157"/>
      <c r="AF1" s="157"/>
      <c r="AG1" s="157"/>
      <c r="AI1" s="157"/>
    </row>
    <row r="2" spans="1:35" s="106" customFormat="1" ht="18" x14ac:dyDescent="0.25">
      <c r="A2" s="158" t="s">
        <v>19</v>
      </c>
      <c r="B2" s="37"/>
      <c r="C2" s="3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Y2" s="157"/>
      <c r="Z2" s="157"/>
      <c r="AA2" s="157"/>
      <c r="AB2" s="157"/>
      <c r="AC2" s="157"/>
      <c r="AD2" s="157"/>
      <c r="AE2" s="157"/>
      <c r="AF2" s="157"/>
      <c r="AG2" s="157"/>
      <c r="AI2" s="157"/>
    </row>
    <row r="3" spans="1:35" s="62" customFormat="1" ht="15.75" x14ac:dyDescent="0.25">
      <c r="B3" s="40"/>
      <c r="C3" s="63" t="s">
        <v>24</v>
      </c>
      <c r="D3" s="40"/>
      <c r="E3" s="211">
        <v>2020</v>
      </c>
      <c r="F3" s="211"/>
      <c r="G3" s="211"/>
      <c r="H3" s="211"/>
      <c r="I3" s="40"/>
      <c r="J3" s="211">
        <v>2021</v>
      </c>
      <c r="K3" s="211"/>
      <c r="L3" s="211"/>
      <c r="M3" s="211"/>
      <c r="N3" s="40"/>
      <c r="O3" s="211">
        <v>2022</v>
      </c>
      <c r="P3" s="211"/>
      <c r="Q3" s="211"/>
      <c r="R3" s="211"/>
      <c r="T3" s="211">
        <v>2023</v>
      </c>
      <c r="U3" s="211"/>
      <c r="V3" s="211"/>
      <c r="W3" s="211"/>
      <c r="Y3" s="211">
        <v>2024</v>
      </c>
      <c r="Z3" s="211"/>
      <c r="AA3" s="211"/>
      <c r="AB3" s="211"/>
      <c r="AC3" s="40"/>
      <c r="AD3" s="211" t="s">
        <v>29</v>
      </c>
      <c r="AE3" s="211"/>
      <c r="AF3" s="211"/>
      <c r="AG3" s="211"/>
      <c r="AI3" s="40"/>
    </row>
    <row r="4" spans="1:35" s="62" customFormat="1" ht="15.75" x14ac:dyDescent="0.25">
      <c r="A4" s="108" t="s">
        <v>95</v>
      </c>
      <c r="B4" s="13"/>
      <c r="C4" s="10" t="s">
        <v>212</v>
      </c>
      <c r="D4" s="40"/>
      <c r="E4" s="63" t="s">
        <v>9</v>
      </c>
      <c r="F4" s="63" t="s">
        <v>2</v>
      </c>
      <c r="G4" s="63" t="s">
        <v>5</v>
      </c>
      <c r="H4" s="63" t="s">
        <v>23</v>
      </c>
      <c r="I4" s="40"/>
      <c r="J4" s="63" t="s">
        <v>9</v>
      </c>
      <c r="K4" s="63" t="s">
        <v>2</v>
      </c>
      <c r="L4" s="63" t="s">
        <v>5</v>
      </c>
      <c r="M4" s="63" t="s">
        <v>23</v>
      </c>
      <c r="N4" s="40"/>
      <c r="O4" s="63" t="s">
        <v>9</v>
      </c>
      <c r="P4" s="63" t="s">
        <v>2</v>
      </c>
      <c r="Q4" s="63" t="s">
        <v>5</v>
      </c>
      <c r="R4" s="63" t="s">
        <v>23</v>
      </c>
      <c r="T4" s="63" t="s">
        <v>9</v>
      </c>
      <c r="U4" s="63" t="s">
        <v>2</v>
      </c>
      <c r="V4" s="63" t="s">
        <v>5</v>
      </c>
      <c r="W4" s="63" t="s">
        <v>23</v>
      </c>
      <c r="Y4" s="63" t="s">
        <v>9</v>
      </c>
      <c r="Z4" s="63" t="s">
        <v>2</v>
      </c>
      <c r="AA4" s="63" t="s">
        <v>5</v>
      </c>
      <c r="AB4" s="63" t="s">
        <v>23</v>
      </c>
      <c r="AC4" s="40"/>
      <c r="AD4" s="63" t="s">
        <v>9</v>
      </c>
      <c r="AE4" s="63" t="s">
        <v>2</v>
      </c>
      <c r="AF4" s="63" t="s">
        <v>5</v>
      </c>
      <c r="AG4" s="63" t="s">
        <v>23</v>
      </c>
      <c r="AI4" s="40"/>
    </row>
    <row r="5" spans="1:35" x14ac:dyDescent="0.25">
      <c r="A5" s="14" t="s">
        <v>213</v>
      </c>
      <c r="B5" s="17"/>
      <c r="C5" s="159">
        <v>58827906</v>
      </c>
      <c r="D5" s="160"/>
      <c r="E5" s="112">
        <f>+[1]Totals!M3</f>
        <v>18461335</v>
      </c>
      <c r="F5" s="95">
        <f>+[1]Totals!N3</f>
        <v>898300</v>
      </c>
      <c r="G5" s="95">
        <f>+[1]Totals!O3</f>
        <v>403840</v>
      </c>
      <c r="H5" s="96">
        <f>SUM(E5:G5)</f>
        <v>19763475</v>
      </c>
      <c r="I5" s="160"/>
      <c r="J5" s="112">
        <f>+[1]Totals!V3</f>
        <v>3879450</v>
      </c>
      <c r="K5" s="95">
        <f>+[1]Totals!AB3</f>
        <v>16298850</v>
      </c>
      <c r="L5" s="95">
        <f>+[1]Totals!AH3</f>
        <v>1299350</v>
      </c>
      <c r="M5" s="96">
        <f>SUM(J5:L5)</f>
        <v>21477650</v>
      </c>
      <c r="N5" s="160"/>
      <c r="O5" s="112">
        <f>+[1]Totals!AT3</f>
        <v>3095550</v>
      </c>
      <c r="P5" s="95">
        <f>+[1]Totals!AZ3</f>
        <v>31005350</v>
      </c>
      <c r="Q5" s="95">
        <f>+[1]Totals!BF3</f>
        <v>997450</v>
      </c>
      <c r="R5" s="96">
        <f>SUM(O5:Q5)</f>
        <v>35098350</v>
      </c>
      <c r="T5" s="112">
        <f>+[1]Totals!BS3</f>
        <v>4047750</v>
      </c>
      <c r="U5" s="95">
        <f>+[1]Totals!BY3</f>
        <v>24548856</v>
      </c>
      <c r="V5" s="95">
        <f>+[1]Totals!CE3</f>
        <v>10323205</v>
      </c>
      <c r="W5" s="96">
        <f>SUM(T5:V5)</f>
        <v>38919811</v>
      </c>
      <c r="Y5" s="112">
        <f>+[1]Totals!CQ3</f>
        <v>0</v>
      </c>
      <c r="Z5" s="95">
        <f>+[1]Totals!CW3</f>
        <v>15244475</v>
      </c>
      <c r="AA5" s="95">
        <f>+[1]Totals!DC3</f>
        <v>5938750</v>
      </c>
      <c r="AB5" s="96">
        <f>SUM(Y5:AA5)</f>
        <v>21183225</v>
      </c>
      <c r="AC5" s="85"/>
      <c r="AD5" s="112">
        <f>+[1]Totals!DO3</f>
        <v>0</v>
      </c>
      <c r="AE5" s="95">
        <f>+[1]Totals!DU3</f>
        <v>1105366</v>
      </c>
      <c r="AF5" s="95">
        <f>+[1]Totals!EA3</f>
        <v>1100000</v>
      </c>
      <c r="AG5" s="96">
        <f>SUM(AD5:AF5)</f>
        <v>2205366</v>
      </c>
    </row>
    <row r="6" spans="1:35" x14ac:dyDescent="0.25">
      <c r="A6" t="s">
        <v>214</v>
      </c>
      <c r="B6" s="1"/>
      <c r="C6" s="159">
        <v>887732715</v>
      </c>
      <c r="D6" s="161"/>
      <c r="E6" s="113">
        <f>+[1]Totals!M4</f>
        <v>78555585</v>
      </c>
      <c r="F6" s="97">
        <f>+[1]Totals!N4</f>
        <v>18265411</v>
      </c>
      <c r="G6" s="97">
        <f>+[1]Totals!O4</f>
        <v>8236461</v>
      </c>
      <c r="H6" s="123">
        <f t="shared" ref="H6:H14" si="0">SUM(E6:G6)</f>
        <v>105057457</v>
      </c>
      <c r="I6" s="161"/>
      <c r="J6" s="113">
        <f>+[1]Totals!V4</f>
        <v>61930066</v>
      </c>
      <c r="K6" s="97">
        <f>+[1]Totals!AB4</f>
        <v>46251127</v>
      </c>
      <c r="L6" s="97">
        <f>+[1]Totals!AH4</f>
        <v>9964239</v>
      </c>
      <c r="M6" s="123">
        <f t="shared" ref="M6:M14" si="1">SUM(J6:L6)</f>
        <v>118145432</v>
      </c>
      <c r="N6" s="161"/>
      <c r="O6" s="113">
        <f>+[1]Totals!AT4</f>
        <v>49345828</v>
      </c>
      <c r="P6" s="97">
        <f>+[1]Totals!AZ4</f>
        <v>68529115</v>
      </c>
      <c r="Q6" s="97">
        <f>+[1]Totals!BF4</f>
        <v>17880682</v>
      </c>
      <c r="R6" s="123">
        <f t="shared" ref="R6:R14" si="2">SUM(O6:Q6)</f>
        <v>135755625</v>
      </c>
      <c r="T6" s="113">
        <f>+[1]Totals!BS4</f>
        <v>26473806</v>
      </c>
      <c r="U6" s="97">
        <f>+[1]Totals!BY4</f>
        <v>55959240</v>
      </c>
      <c r="V6" s="97">
        <f>+[1]Totals!CE4</f>
        <v>21470536</v>
      </c>
      <c r="W6" s="123">
        <f t="shared" ref="W6:W14" si="3">SUM(T6:V6)</f>
        <v>103903582</v>
      </c>
      <c r="Y6" s="113">
        <f>+[1]Totals!CQ4</f>
        <v>15487482</v>
      </c>
      <c r="Z6" s="97">
        <f>+[1]Totals!CW4</f>
        <v>20714216</v>
      </c>
      <c r="AA6" s="97">
        <f>+[1]Totals!DC4</f>
        <v>65745964</v>
      </c>
      <c r="AB6" s="123">
        <f t="shared" ref="AB6:AB14" si="4">SUM(Y6:AA6)</f>
        <v>101947662</v>
      </c>
      <c r="AC6" s="85"/>
      <c r="AD6" s="113">
        <f>+[1]Totals!DO4</f>
        <v>2544702</v>
      </c>
      <c r="AE6" s="97">
        <f>+[1]Totals!DU4</f>
        <v>7199132</v>
      </c>
      <c r="AF6" s="97">
        <f>+[1]Totals!EA4</f>
        <v>40004366</v>
      </c>
      <c r="AG6" s="123">
        <f t="shared" ref="AG6:AG14" si="5">SUM(AD6:AF6)</f>
        <v>49748200</v>
      </c>
    </row>
    <row r="7" spans="1:35" x14ac:dyDescent="0.25">
      <c r="A7" t="s">
        <v>215</v>
      </c>
      <c r="B7" s="1"/>
      <c r="C7" s="162">
        <v>131245363</v>
      </c>
      <c r="D7" s="161"/>
      <c r="E7" s="113">
        <f>+[1]Totals!M5</f>
        <v>18162542</v>
      </c>
      <c r="F7" s="97">
        <f>+[1]Totals!N5</f>
        <v>491257</v>
      </c>
      <c r="G7" s="97">
        <f>+[1]Totals!O5</f>
        <v>0</v>
      </c>
      <c r="H7" s="123">
        <f t="shared" si="0"/>
        <v>18653799</v>
      </c>
      <c r="I7" s="161"/>
      <c r="J7" s="113">
        <f>+[1]Totals!V5</f>
        <v>11378391</v>
      </c>
      <c r="K7" s="97">
        <f>+[1]Totals!AB5</f>
        <v>2496598</v>
      </c>
      <c r="L7" s="97">
        <f>+[1]Totals!AH5</f>
        <v>2706017</v>
      </c>
      <c r="M7" s="123">
        <f t="shared" si="1"/>
        <v>16581006</v>
      </c>
      <c r="N7" s="161"/>
      <c r="O7" s="113">
        <f>+[1]Totals!AT5</f>
        <v>33219467</v>
      </c>
      <c r="P7" s="97">
        <f>+[1]Totals!AZ5</f>
        <v>2512154</v>
      </c>
      <c r="Q7" s="97">
        <f>+[1]Totals!BF5</f>
        <v>505671</v>
      </c>
      <c r="R7" s="123">
        <f t="shared" si="2"/>
        <v>36237292</v>
      </c>
      <c r="T7" s="113">
        <f>+[1]Totals!BS5</f>
        <v>6156930</v>
      </c>
      <c r="U7" s="97">
        <f>+[1]Totals!BY5</f>
        <v>5035980</v>
      </c>
      <c r="V7" s="97">
        <f>+[1]Totals!CE5</f>
        <v>200000</v>
      </c>
      <c r="W7" s="123">
        <f t="shared" si="3"/>
        <v>11392910</v>
      </c>
      <c r="Y7" s="113">
        <f>+[1]Totals!CQ5</f>
        <v>5486267</v>
      </c>
      <c r="Z7" s="97">
        <f>+[1]Totals!CW5</f>
        <v>69962</v>
      </c>
      <c r="AA7" s="97">
        <f>+[1]Totals!DC5</f>
        <v>2732536</v>
      </c>
      <c r="AB7" s="123">
        <f t="shared" si="4"/>
        <v>8288765</v>
      </c>
      <c r="AC7" s="85"/>
      <c r="AD7" s="113">
        <f>+[1]Totals!DO5</f>
        <v>5968442</v>
      </c>
      <c r="AE7" s="97">
        <f>+[1]Totals!DU5</f>
        <v>0</v>
      </c>
      <c r="AF7" s="97">
        <f>+[1]Totals!EA5</f>
        <v>815901</v>
      </c>
      <c r="AG7" s="123">
        <f t="shared" si="5"/>
        <v>6784343</v>
      </c>
    </row>
    <row r="8" spans="1:35" x14ac:dyDescent="0.25">
      <c r="A8" t="s">
        <v>216</v>
      </c>
      <c r="B8" s="1"/>
      <c r="C8" s="162">
        <v>334972214</v>
      </c>
      <c r="D8" s="161"/>
      <c r="E8" s="113">
        <f>+[1]Totals!M6</f>
        <v>25688549</v>
      </c>
      <c r="F8" s="97">
        <f>+[1]Totals!N6</f>
        <v>13485698</v>
      </c>
      <c r="G8" s="97">
        <f>+[1]Totals!O6</f>
        <v>3327000</v>
      </c>
      <c r="H8" s="123">
        <f t="shared" si="0"/>
        <v>42501247</v>
      </c>
      <c r="I8" s="161"/>
      <c r="J8" s="113">
        <f>+[1]Totals!V6</f>
        <v>11760696</v>
      </c>
      <c r="K8" s="97">
        <f>+[1]Totals!AB6</f>
        <v>21776837</v>
      </c>
      <c r="L8" s="97">
        <f>+[1]Totals!AH6</f>
        <v>4849725</v>
      </c>
      <c r="M8" s="123">
        <f t="shared" si="1"/>
        <v>38387258</v>
      </c>
      <c r="N8" s="161"/>
      <c r="O8" s="113">
        <f>+[1]Totals!AT6</f>
        <v>14674832</v>
      </c>
      <c r="P8" s="97">
        <f>+[1]Totals!AZ6</f>
        <v>21069059</v>
      </c>
      <c r="Q8" s="97">
        <f>+[1]Totals!BF6</f>
        <v>1807231</v>
      </c>
      <c r="R8" s="123">
        <f t="shared" si="2"/>
        <v>37551122</v>
      </c>
      <c r="T8" s="113">
        <f>+[1]Totals!BS6</f>
        <v>3345078</v>
      </c>
      <c r="U8" s="97">
        <f>+[1]Totals!BY6</f>
        <v>26237738</v>
      </c>
      <c r="V8" s="97">
        <f>+[1]Totals!CE6</f>
        <v>7570418</v>
      </c>
      <c r="W8" s="123">
        <f t="shared" si="3"/>
        <v>37153234</v>
      </c>
      <c r="Y8" s="113">
        <f>+[1]Totals!CQ6</f>
        <v>4592315</v>
      </c>
      <c r="Z8" s="97">
        <f>+[1]Totals!CW6</f>
        <v>13976286</v>
      </c>
      <c r="AA8" s="97">
        <f>+[1]Totals!DC6</f>
        <v>10368900</v>
      </c>
      <c r="AB8" s="123">
        <f t="shared" si="4"/>
        <v>28937501</v>
      </c>
      <c r="AC8" s="85"/>
      <c r="AD8" s="113">
        <f>+[1]Totals!DO6</f>
        <v>0</v>
      </c>
      <c r="AE8" s="97">
        <f>+[1]Totals!DU6</f>
        <v>0</v>
      </c>
      <c r="AF8" s="97">
        <f>+[1]Totals!EA6</f>
        <v>3730444</v>
      </c>
      <c r="AG8" s="123">
        <f t="shared" si="5"/>
        <v>3730444</v>
      </c>
      <c r="AI8" s="85"/>
    </row>
    <row r="9" spans="1:35" x14ac:dyDescent="0.25">
      <c r="A9" t="s">
        <v>217</v>
      </c>
      <c r="B9" s="1"/>
      <c r="C9" s="162">
        <v>18568276</v>
      </c>
      <c r="D9" s="161"/>
      <c r="E9" s="113">
        <f>+[1]Totals!M7</f>
        <v>0</v>
      </c>
      <c r="F9" s="97">
        <f>+[1]Totals!N7</f>
        <v>0</v>
      </c>
      <c r="G9" s="97">
        <f>+[1]Totals!O7</f>
        <v>0</v>
      </c>
      <c r="H9" s="123">
        <f t="shared" si="0"/>
        <v>0</v>
      </c>
      <c r="I9" s="161"/>
      <c r="J9" s="113">
        <f>+[1]Totals!V7</f>
        <v>0</v>
      </c>
      <c r="K9" s="97">
        <f>+[1]Totals!AB7</f>
        <v>0</v>
      </c>
      <c r="L9" s="97">
        <f>+[1]Totals!AH7</f>
        <v>0</v>
      </c>
      <c r="M9" s="123">
        <f t="shared" si="1"/>
        <v>0</v>
      </c>
      <c r="N9" s="161"/>
      <c r="O9" s="113">
        <f>+[1]Totals!AT7</f>
        <v>0</v>
      </c>
      <c r="P9" s="97">
        <f>+[1]Totals!AZ7</f>
        <v>0</v>
      </c>
      <c r="Q9" s="97">
        <f>+[1]Totals!BF7</f>
        <v>0</v>
      </c>
      <c r="R9" s="123">
        <f t="shared" si="2"/>
        <v>0</v>
      </c>
      <c r="T9" s="113">
        <f>+[1]Totals!BS7</f>
        <v>0</v>
      </c>
      <c r="U9" s="97">
        <f>+[1]Totals!BY7</f>
        <v>0</v>
      </c>
      <c r="V9" s="97">
        <f>+[1]Totals!CE7</f>
        <v>0</v>
      </c>
      <c r="W9" s="123">
        <f t="shared" si="3"/>
        <v>0</v>
      </c>
      <c r="Y9" s="113">
        <f>+[1]Totals!CQ7</f>
        <v>0</v>
      </c>
      <c r="Z9" s="97">
        <f>+[1]Totals!CW7</f>
        <v>0</v>
      </c>
      <c r="AA9" s="97">
        <f>+[1]Totals!DC7</f>
        <v>0</v>
      </c>
      <c r="AB9" s="123">
        <f t="shared" si="4"/>
        <v>0</v>
      </c>
      <c r="AC9" s="85"/>
      <c r="AD9" s="113">
        <f>+[1]Totals!DO7</f>
        <v>0</v>
      </c>
      <c r="AE9" s="97">
        <f>+[1]Totals!DU7</f>
        <v>0</v>
      </c>
      <c r="AF9" s="97">
        <f>+[1]Totals!EA7</f>
        <v>0</v>
      </c>
      <c r="AG9" s="123">
        <f t="shared" si="5"/>
        <v>0</v>
      </c>
    </row>
    <row r="10" spans="1:35" x14ac:dyDescent="0.25">
      <c r="A10" t="s">
        <v>218</v>
      </c>
      <c r="B10" s="1"/>
      <c r="C10" s="162">
        <v>39727600</v>
      </c>
      <c r="D10" s="161"/>
      <c r="E10" s="113">
        <f>+[1]Totals!M8</f>
        <v>0</v>
      </c>
      <c r="F10" s="97">
        <f>+[1]Totals!N8</f>
        <v>0</v>
      </c>
      <c r="G10" s="97">
        <f>+[1]Totals!O8</f>
        <v>0</v>
      </c>
      <c r="H10" s="123">
        <f t="shared" si="0"/>
        <v>0</v>
      </c>
      <c r="I10" s="161"/>
      <c r="J10" s="113">
        <f>+[1]Totals!V8</f>
        <v>400000</v>
      </c>
      <c r="K10" s="97">
        <f>+[1]Totals!AB8</f>
        <v>0</v>
      </c>
      <c r="L10" s="97">
        <f>+[1]Totals!AH8</f>
        <v>0</v>
      </c>
      <c r="M10" s="123">
        <f t="shared" si="1"/>
        <v>400000</v>
      </c>
      <c r="N10" s="161"/>
      <c r="O10" s="113">
        <f>+[1]Totals!AT8</f>
        <v>0</v>
      </c>
      <c r="P10" s="97">
        <f>+[1]Totals!AZ8</f>
        <v>0</v>
      </c>
      <c r="Q10" s="97">
        <f>+[1]Totals!BF8</f>
        <v>0</v>
      </c>
      <c r="R10" s="123">
        <f t="shared" si="2"/>
        <v>0</v>
      </c>
      <c r="T10" s="113">
        <f>+[1]Totals!BS8</f>
        <v>1546301</v>
      </c>
      <c r="U10" s="97">
        <f>+[1]Totals!BY8</f>
        <v>0</v>
      </c>
      <c r="V10" s="97">
        <f>+[1]Totals!CE8</f>
        <v>0</v>
      </c>
      <c r="W10" s="123">
        <f t="shared" si="3"/>
        <v>1546301</v>
      </c>
      <c r="Y10" s="113">
        <f>+[1]Totals!CQ8</f>
        <v>117200</v>
      </c>
      <c r="Z10" s="97">
        <f>+[1]Totals!CW8</f>
        <v>2059715</v>
      </c>
      <c r="AA10" s="97">
        <f>+[1]Totals!DC8</f>
        <v>0</v>
      </c>
      <c r="AB10" s="123">
        <f t="shared" si="4"/>
        <v>2176915</v>
      </c>
      <c r="AC10" s="85"/>
      <c r="AD10" s="113">
        <f>+[1]Totals!DO8</f>
        <v>134276</v>
      </c>
      <c r="AE10" s="97">
        <f>+[1]Totals!DU8</f>
        <v>0</v>
      </c>
      <c r="AF10" s="97">
        <f>+[1]Totals!EA8</f>
        <v>0</v>
      </c>
      <c r="AG10" s="123">
        <f t="shared" si="5"/>
        <v>134276</v>
      </c>
    </row>
    <row r="11" spans="1:35" x14ac:dyDescent="0.25">
      <c r="A11" t="s">
        <v>219</v>
      </c>
      <c r="B11" s="1"/>
      <c r="C11" s="162">
        <v>1980103</v>
      </c>
      <c r="D11" s="161"/>
      <c r="E11" s="113">
        <f>+[1]Totals!M9</f>
        <v>3935067</v>
      </c>
      <c r="F11" s="97">
        <f>+[1]Totals!N9</f>
        <v>94750</v>
      </c>
      <c r="G11" s="97">
        <f>+[1]Totals!O9</f>
        <v>0</v>
      </c>
      <c r="H11" s="123">
        <f t="shared" si="0"/>
        <v>4029817</v>
      </c>
      <c r="I11" s="161"/>
      <c r="J11" s="113">
        <f>+[1]Totals!V9</f>
        <v>1088760</v>
      </c>
      <c r="K11" s="97">
        <f>+[1]Totals!AB9</f>
        <v>1568150</v>
      </c>
      <c r="L11" s="97">
        <f>+[1]Totals!AH9</f>
        <v>0</v>
      </c>
      <c r="M11" s="123">
        <f t="shared" si="1"/>
        <v>2656910</v>
      </c>
      <c r="N11" s="161"/>
      <c r="O11" s="113">
        <f>+[1]Totals!AT9</f>
        <v>1962190</v>
      </c>
      <c r="P11" s="97">
        <f>+[1]Totals!AZ9</f>
        <v>198714</v>
      </c>
      <c r="Q11" s="97">
        <f>+[1]Totals!BF9</f>
        <v>0</v>
      </c>
      <c r="R11" s="123">
        <f t="shared" si="2"/>
        <v>2160904</v>
      </c>
      <c r="T11" s="113">
        <f>+[1]Totals!BS9</f>
        <v>746100</v>
      </c>
      <c r="U11" s="97">
        <f>+[1]Totals!BY9</f>
        <v>354150</v>
      </c>
      <c r="V11" s="97">
        <f>+[1]Totals!CE9</f>
        <v>0</v>
      </c>
      <c r="W11" s="123">
        <f t="shared" si="3"/>
        <v>1100250</v>
      </c>
      <c r="Y11" s="113">
        <f>+[1]Totals!CQ9</f>
        <v>986007</v>
      </c>
      <c r="Z11" s="97">
        <f>+[1]Totals!CW9</f>
        <v>419635</v>
      </c>
      <c r="AA11" s="97">
        <f>+[1]Totals!DC9</f>
        <v>0</v>
      </c>
      <c r="AB11" s="123">
        <f t="shared" si="4"/>
        <v>1405642</v>
      </c>
      <c r="AC11" s="85"/>
      <c r="AD11" s="113">
        <f>+[1]Totals!DO9</f>
        <v>222400</v>
      </c>
      <c r="AE11" s="97">
        <f>+[1]Totals!DU9</f>
        <v>223550</v>
      </c>
      <c r="AF11" s="97">
        <f>+[1]Totals!EA9</f>
        <v>435461</v>
      </c>
      <c r="AG11" s="123">
        <f t="shared" si="5"/>
        <v>881411</v>
      </c>
    </row>
    <row r="12" spans="1:35" x14ac:dyDescent="0.25">
      <c r="B12" s="1"/>
      <c r="C12" s="162"/>
      <c r="D12" s="161"/>
      <c r="E12" s="113"/>
      <c r="F12" s="97"/>
      <c r="G12" s="97"/>
      <c r="H12" s="123"/>
      <c r="I12" s="161"/>
      <c r="J12" s="113"/>
      <c r="K12" s="97"/>
      <c r="L12" s="97"/>
      <c r="M12" s="123"/>
      <c r="N12" s="161"/>
      <c r="O12" s="113"/>
      <c r="P12" s="97"/>
      <c r="Q12" s="97"/>
      <c r="R12" s="123"/>
      <c r="T12" s="113"/>
      <c r="U12" s="97"/>
      <c r="V12" s="97"/>
      <c r="W12" s="123"/>
      <c r="Y12" s="113"/>
      <c r="Z12" s="97"/>
      <c r="AA12" s="97"/>
      <c r="AB12" s="123"/>
      <c r="AC12" s="85"/>
      <c r="AD12" s="113"/>
      <c r="AE12" s="97"/>
      <c r="AF12" s="97"/>
      <c r="AG12" s="123"/>
    </row>
    <row r="13" spans="1:35" x14ac:dyDescent="0.25">
      <c r="A13" t="s">
        <v>220</v>
      </c>
      <c r="B13" s="1"/>
      <c r="C13" s="162">
        <v>45650254</v>
      </c>
      <c r="D13" s="161"/>
      <c r="E13" s="113">
        <f>+[1]Totals!M11</f>
        <v>0</v>
      </c>
      <c r="F13" s="97">
        <f>+[1]Totals!N11</f>
        <v>0</v>
      </c>
      <c r="G13" s="97">
        <f>+[1]Totals!O11</f>
        <v>0</v>
      </c>
      <c r="H13" s="123">
        <f t="shared" si="0"/>
        <v>0</v>
      </c>
      <c r="I13" s="161"/>
      <c r="J13" s="113">
        <f>+[1]Totals!V11</f>
        <v>0</v>
      </c>
      <c r="K13" s="97">
        <f>+[1]Totals!AB11</f>
        <v>0</v>
      </c>
      <c r="L13" s="97">
        <f>+[1]Totals!AH11</f>
        <v>0</v>
      </c>
      <c r="M13" s="123">
        <f t="shared" si="1"/>
        <v>0</v>
      </c>
      <c r="N13" s="161"/>
      <c r="O13" s="113">
        <f>+[1]Totals!AT11</f>
        <v>0</v>
      </c>
      <c r="P13" s="97">
        <f>+[1]Totals!AZ11</f>
        <v>0</v>
      </c>
      <c r="Q13" s="97">
        <f>+[1]Totals!BF11</f>
        <v>0</v>
      </c>
      <c r="R13" s="123">
        <f t="shared" si="2"/>
        <v>0</v>
      </c>
      <c r="T13" s="113">
        <f>+[1]Totals!BS11</f>
        <v>0</v>
      </c>
      <c r="U13" s="97">
        <f>+[1]Totals!BY11</f>
        <v>0</v>
      </c>
      <c r="V13" s="97">
        <f>+[1]Totals!CE11</f>
        <v>0</v>
      </c>
      <c r="W13" s="123">
        <f t="shared" si="3"/>
        <v>0</v>
      </c>
      <c r="Y13" s="113">
        <f>+[1]Totals!CQ11</f>
        <v>0</v>
      </c>
      <c r="Z13" s="97">
        <f>+[1]Totals!CW11</f>
        <v>0</v>
      </c>
      <c r="AA13" s="97">
        <f>+[1]Totals!DC11</f>
        <v>0</v>
      </c>
      <c r="AB13" s="123">
        <f t="shared" si="4"/>
        <v>0</v>
      </c>
      <c r="AC13" s="85"/>
      <c r="AD13" s="113">
        <f>+[1]Totals!DO11</f>
        <v>0</v>
      </c>
      <c r="AE13" s="97">
        <f>+[1]Totals!DU11</f>
        <v>0</v>
      </c>
      <c r="AF13" s="97">
        <f>+[1]Totals!EA11</f>
        <v>0</v>
      </c>
      <c r="AG13" s="123">
        <f t="shared" si="5"/>
        <v>0</v>
      </c>
    </row>
    <row r="14" spans="1:35" x14ac:dyDescent="0.25">
      <c r="A14" s="14" t="s">
        <v>221</v>
      </c>
      <c r="B14" s="17"/>
      <c r="C14" s="162">
        <v>109203754</v>
      </c>
      <c r="D14" s="161"/>
      <c r="E14" s="113">
        <f>+[1]Totals!M12</f>
        <v>8955031</v>
      </c>
      <c r="F14" s="97">
        <f>+[1]Totals!N12</f>
        <v>10204385</v>
      </c>
      <c r="G14" s="97">
        <f>+[1]Totals!O12</f>
        <v>45100</v>
      </c>
      <c r="H14" s="123">
        <f t="shared" si="0"/>
        <v>19204516</v>
      </c>
      <c r="I14" s="161"/>
      <c r="J14" s="113">
        <f>+[1]Totals!V12</f>
        <v>2315900</v>
      </c>
      <c r="K14" s="97">
        <f>+[1]Totals!AB12</f>
        <v>5618250</v>
      </c>
      <c r="L14" s="97">
        <f>+[1]Totals!AH12</f>
        <v>0</v>
      </c>
      <c r="M14" s="123">
        <f t="shared" si="1"/>
        <v>7934150</v>
      </c>
      <c r="N14" s="161"/>
      <c r="O14" s="113">
        <f>+[1]Totals!AT12</f>
        <v>4104150</v>
      </c>
      <c r="P14" s="97">
        <f>+[1]Totals!AZ12</f>
        <v>8371078</v>
      </c>
      <c r="Q14" s="97">
        <f>+[1]Totals!BF12</f>
        <v>181000</v>
      </c>
      <c r="R14" s="123">
        <f t="shared" si="2"/>
        <v>12656228</v>
      </c>
      <c r="T14" s="113">
        <f>+[1]Totals!BS12</f>
        <v>639089</v>
      </c>
      <c r="U14" s="97">
        <f>+[1]Totals!BY12</f>
        <v>468490</v>
      </c>
      <c r="V14" s="97">
        <f>+[1]Totals!CE12</f>
        <v>251500</v>
      </c>
      <c r="W14" s="123">
        <f t="shared" si="3"/>
        <v>1359079</v>
      </c>
      <c r="Y14" s="113">
        <f>+[1]Totals!CQ12</f>
        <v>1294528</v>
      </c>
      <c r="Z14" s="97">
        <f>+[1]Totals!CW12</f>
        <v>2171121</v>
      </c>
      <c r="AA14" s="97">
        <f>+[1]Totals!DC12</f>
        <v>120000</v>
      </c>
      <c r="AB14" s="123">
        <f t="shared" si="4"/>
        <v>3585649</v>
      </c>
      <c r="AC14" s="85"/>
      <c r="AD14" s="113">
        <f>+[1]Totals!DO12</f>
        <v>2273571</v>
      </c>
      <c r="AE14" s="97">
        <f>+[1]Totals!DU12</f>
        <v>210990</v>
      </c>
      <c r="AF14" s="97">
        <f>+[1]Totals!EA12</f>
        <v>80000</v>
      </c>
      <c r="AG14" s="123">
        <f t="shared" si="5"/>
        <v>2564561</v>
      </c>
    </row>
    <row r="15" spans="1:35" s="2" customFormat="1" ht="12.75" x14ac:dyDescent="0.2">
      <c r="A15" s="2" t="s">
        <v>23</v>
      </c>
      <c r="B15" s="45"/>
      <c r="C15" s="131">
        <f>SUM(C5:C14)</f>
        <v>1627908185</v>
      </c>
      <c r="D15" s="163"/>
      <c r="E15" s="115">
        <f>SUM(E5:E14)</f>
        <v>153758109</v>
      </c>
      <c r="F15" s="100">
        <f>SUM(F5:F14)</f>
        <v>43439801</v>
      </c>
      <c r="G15" s="100">
        <f>SUM(G5:G14)</f>
        <v>12012401</v>
      </c>
      <c r="H15" s="101">
        <f>SUM(H5:H14)</f>
        <v>209210311</v>
      </c>
      <c r="I15" s="163"/>
      <c r="J15" s="115">
        <f>SUM(J5:J14)</f>
        <v>92753263</v>
      </c>
      <c r="K15" s="100">
        <f>SUM(K5:K14)</f>
        <v>94009812</v>
      </c>
      <c r="L15" s="100">
        <f>SUM(L5:L14)</f>
        <v>18819331</v>
      </c>
      <c r="M15" s="101">
        <f>SUM(M5:M14)</f>
        <v>205582406</v>
      </c>
      <c r="N15" s="163"/>
      <c r="O15" s="115">
        <f>SUM(O5:O14)</f>
        <v>106402017</v>
      </c>
      <c r="P15" s="100">
        <f>SUM(P5:P14)</f>
        <v>131685470</v>
      </c>
      <c r="Q15" s="100">
        <f>SUM(Q5:Q14)</f>
        <v>21372034</v>
      </c>
      <c r="R15" s="101">
        <f>SUM(R5:R14)</f>
        <v>259459521</v>
      </c>
      <c r="T15" s="115">
        <f>SUM(T5:T14)</f>
        <v>42955054</v>
      </c>
      <c r="U15" s="100">
        <f>SUM(U5:U14)</f>
        <v>112604454</v>
      </c>
      <c r="V15" s="100">
        <f>SUM(V5:V14)</f>
        <v>39815659</v>
      </c>
      <c r="W15" s="101">
        <f>SUM(W5:W14)</f>
        <v>195375167</v>
      </c>
      <c r="Y15" s="115">
        <f>SUM(Y5:Y14)</f>
        <v>27963799</v>
      </c>
      <c r="Z15" s="100">
        <f>SUM(Z5:Z14)</f>
        <v>54655410</v>
      </c>
      <c r="AA15" s="100">
        <f>SUM(AA5:AA14)</f>
        <v>84906150</v>
      </c>
      <c r="AB15" s="101">
        <f>SUM(AB5:AB14)</f>
        <v>167525359</v>
      </c>
      <c r="AC15" s="61"/>
      <c r="AD15" s="115">
        <f>SUM(AD5:AD14)</f>
        <v>11143391</v>
      </c>
      <c r="AE15" s="100">
        <f>SUM(AE5:AE14)</f>
        <v>8739038</v>
      </c>
      <c r="AF15" s="100">
        <f>SUM(AF5:AF14)</f>
        <v>46166172</v>
      </c>
      <c r="AG15" s="101">
        <f>SUM(AG5:AG14)</f>
        <v>66048601</v>
      </c>
      <c r="AI15" s="45"/>
    </row>
    <row r="16" spans="1:35" x14ac:dyDescent="0.25">
      <c r="A16" s="2"/>
      <c r="B16" s="45"/>
      <c r="C16" s="61"/>
    </row>
    <row r="17" spans="1:86" ht="15.75" x14ac:dyDescent="0.25">
      <c r="A17" s="2"/>
      <c r="B17" s="45"/>
      <c r="C17" s="63" t="s">
        <v>24</v>
      </c>
      <c r="E17" s="211">
        <v>2020</v>
      </c>
      <c r="F17" s="211"/>
      <c r="G17" s="211"/>
      <c r="H17" s="211"/>
      <c r="I17" s="40"/>
      <c r="J17" s="211">
        <v>2021</v>
      </c>
      <c r="K17" s="211"/>
      <c r="L17" s="211"/>
      <c r="M17" s="211"/>
      <c r="N17" s="40"/>
      <c r="O17" s="211">
        <v>2022</v>
      </c>
      <c r="P17" s="211"/>
      <c r="Q17" s="211"/>
      <c r="R17" s="211"/>
      <c r="S17" s="62"/>
      <c r="T17" s="211">
        <v>2023</v>
      </c>
      <c r="U17" s="211"/>
      <c r="V17" s="211"/>
      <c r="W17" s="211"/>
      <c r="X17" s="62"/>
      <c r="Y17" s="211">
        <v>2024</v>
      </c>
      <c r="Z17" s="211"/>
      <c r="AA17" s="211"/>
      <c r="AB17" s="211"/>
      <c r="AC17" s="40"/>
      <c r="AD17" s="211" t="s">
        <v>29</v>
      </c>
      <c r="AE17" s="211"/>
      <c r="AF17" s="211"/>
      <c r="AG17" s="211"/>
    </row>
    <row r="18" spans="1:86" ht="15.75" x14ac:dyDescent="0.25">
      <c r="A18" s="62" t="s">
        <v>222</v>
      </c>
      <c r="B18" s="45"/>
      <c r="C18" s="10" t="s">
        <v>223</v>
      </c>
      <c r="E18" s="63" t="s">
        <v>9</v>
      </c>
      <c r="F18" s="63" t="s">
        <v>2</v>
      </c>
      <c r="G18" s="63" t="s">
        <v>5</v>
      </c>
      <c r="H18" s="63" t="s">
        <v>23</v>
      </c>
      <c r="I18" s="40"/>
      <c r="J18" s="63" t="s">
        <v>9</v>
      </c>
      <c r="K18" s="63" t="s">
        <v>2</v>
      </c>
      <c r="L18" s="63" t="s">
        <v>5</v>
      </c>
      <c r="M18" s="63" t="s">
        <v>23</v>
      </c>
      <c r="N18" s="40"/>
      <c r="O18" s="63" t="s">
        <v>9</v>
      </c>
      <c r="P18" s="63" t="s">
        <v>2</v>
      </c>
      <c r="Q18" s="63" t="s">
        <v>5</v>
      </c>
      <c r="R18" s="63" t="s">
        <v>23</v>
      </c>
      <c r="S18" s="62"/>
      <c r="T18" s="63" t="s">
        <v>9</v>
      </c>
      <c r="U18" s="63" t="s">
        <v>2</v>
      </c>
      <c r="V18" s="63" t="s">
        <v>5</v>
      </c>
      <c r="W18" s="63" t="s">
        <v>23</v>
      </c>
      <c r="X18" s="62"/>
      <c r="Y18" s="63" t="s">
        <v>9</v>
      </c>
      <c r="Z18" s="63" t="s">
        <v>2</v>
      </c>
      <c r="AA18" s="63" t="s">
        <v>5</v>
      </c>
      <c r="AB18" s="63" t="s">
        <v>23</v>
      </c>
      <c r="AC18" s="40"/>
      <c r="AD18" s="63" t="s">
        <v>9</v>
      </c>
      <c r="AE18" s="63" t="s">
        <v>2</v>
      </c>
      <c r="AF18" s="63" t="s">
        <v>5</v>
      </c>
      <c r="AG18" s="63" t="s">
        <v>23</v>
      </c>
    </row>
    <row r="19" spans="1:86" s="168" customFormat="1" x14ac:dyDescent="0.25">
      <c r="A19" s="164" t="s">
        <v>213</v>
      </c>
      <c r="B19" s="165"/>
      <c r="C19" s="166">
        <v>1723000</v>
      </c>
      <c r="D19" s="160"/>
      <c r="E19" s="112">
        <f>+[1]Totals!M18</f>
        <v>949400</v>
      </c>
      <c r="F19" s="95">
        <f>+[1]Totals!N18</f>
        <v>0</v>
      </c>
      <c r="G19" s="95">
        <f>+[1]Totals!O18</f>
        <v>0</v>
      </c>
      <c r="H19" s="96">
        <f>SUM(E19:G19)</f>
        <v>949400</v>
      </c>
      <c r="I19" s="160"/>
      <c r="J19" s="112">
        <f>+[1]Totals!V18</f>
        <v>0</v>
      </c>
      <c r="K19" s="95">
        <f>+[1]Totals!AB18</f>
        <v>0</v>
      </c>
      <c r="L19" s="95">
        <f>+[1]Totals!AH18</f>
        <v>0</v>
      </c>
      <c r="M19" s="96">
        <f>SUM(J19:L19)</f>
        <v>0</v>
      </c>
      <c r="N19" s="160"/>
      <c r="O19" s="112">
        <f>+[1]Totals!AT18</f>
        <v>0</v>
      </c>
      <c r="P19" s="95">
        <f>+[1]Totals!AZ18</f>
        <v>0</v>
      </c>
      <c r="Q19" s="95">
        <f>+[1]Totals!BF18</f>
        <v>0</v>
      </c>
      <c r="R19" s="96">
        <f>SUM(O19:Q19)</f>
        <v>0</v>
      </c>
      <c r="S19" s="167"/>
      <c r="T19" s="112">
        <f>+[1]Totals!BS18</f>
        <v>0</v>
      </c>
      <c r="U19" s="95">
        <f>+[1]Totals!BY18</f>
        <v>0</v>
      </c>
      <c r="V19" s="95">
        <f>+[1]Totals!CE18</f>
        <v>0</v>
      </c>
      <c r="W19" s="96">
        <f>SUM(T19:V19)</f>
        <v>0</v>
      </c>
      <c r="X19"/>
      <c r="Y19" s="112">
        <f>+[1]Totals!CQ18</f>
        <v>0</v>
      </c>
      <c r="Z19" s="95">
        <f>+[1]Totals!CW18</f>
        <v>0</v>
      </c>
      <c r="AA19" s="95">
        <f>+[1]Totals!DC18</f>
        <v>0</v>
      </c>
      <c r="AB19" s="96">
        <f>SUM(Y19:AA19)</f>
        <v>0</v>
      </c>
      <c r="AC19" s="85"/>
      <c r="AD19" s="112">
        <f>+[1]Totals!DO18</f>
        <v>0</v>
      </c>
      <c r="AE19" s="95">
        <f>+[1]Totals!DU18</f>
        <v>0</v>
      </c>
      <c r="AF19" s="95">
        <f>+[1]Totals!EA18</f>
        <v>0</v>
      </c>
      <c r="AG19" s="96">
        <f>SUM(AD19:AF19)</f>
        <v>0</v>
      </c>
      <c r="AH19"/>
      <c r="AI19" s="14"/>
      <c r="AJ19" s="14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</row>
    <row r="20" spans="1:86" s="172" customFormat="1" x14ac:dyDescent="0.25">
      <c r="A20" s="169" t="s">
        <v>214</v>
      </c>
      <c r="B20" s="170"/>
      <c r="C20" s="162">
        <v>85615335</v>
      </c>
      <c r="D20" s="161"/>
      <c r="E20" s="113">
        <f>+[1]Totals!M19</f>
        <v>7402186</v>
      </c>
      <c r="F20" s="97">
        <f>+[1]Totals!N19</f>
        <v>0</v>
      </c>
      <c r="G20" s="97">
        <f>+[1]Totals!O19</f>
        <v>0</v>
      </c>
      <c r="H20" s="123">
        <f t="shared" ref="H20:H28" si="6">SUM(E20:G20)</f>
        <v>7402186</v>
      </c>
      <c r="I20" s="161"/>
      <c r="J20" s="113">
        <f>+[1]Totals!V19</f>
        <v>8596999</v>
      </c>
      <c r="K20" s="97">
        <f>+[1]Totals!AB19</f>
        <v>0</v>
      </c>
      <c r="L20" s="97">
        <f>+[1]Totals!AH19</f>
        <v>0</v>
      </c>
      <c r="M20" s="123">
        <f t="shared" ref="M20:M28" si="7">SUM(J20:L20)</f>
        <v>8596999</v>
      </c>
      <c r="N20" s="161"/>
      <c r="O20" s="113">
        <f>+[1]Totals!AT19</f>
        <v>13782643</v>
      </c>
      <c r="P20" s="97">
        <f>+[1]Totals!AZ19</f>
        <v>0</v>
      </c>
      <c r="Q20" s="97">
        <f>+[1]Totals!BF19</f>
        <v>0</v>
      </c>
      <c r="R20" s="123">
        <f t="shared" ref="R20:R28" si="8">SUM(O20:Q20)</f>
        <v>13782643</v>
      </c>
      <c r="S20" s="171"/>
      <c r="T20" s="113">
        <f>+[1]Totals!BS19</f>
        <v>25187829</v>
      </c>
      <c r="U20" s="97">
        <f>+[1]Totals!BY19</f>
        <v>0</v>
      </c>
      <c r="V20" s="97">
        <f>+[1]Totals!CE19</f>
        <v>60000</v>
      </c>
      <c r="W20" s="123">
        <f t="shared" ref="W20:W28" si="9">SUM(T20:V20)</f>
        <v>25247829</v>
      </c>
      <c r="X20"/>
      <c r="Y20" s="113">
        <f>+[1]Totals!CQ19</f>
        <v>8732783</v>
      </c>
      <c r="Z20" s="97">
        <f>+[1]Totals!CW19</f>
        <v>0</v>
      </c>
      <c r="AA20" s="97">
        <f>+[1]Totals!DC19</f>
        <v>2085788</v>
      </c>
      <c r="AB20" s="123">
        <f t="shared" ref="AB20:AB28" si="10">SUM(Y20:AA20)</f>
        <v>10818571</v>
      </c>
      <c r="AC20" s="85"/>
      <c r="AD20" s="113">
        <f>+[1]Totals!DO19</f>
        <v>977762</v>
      </c>
      <c r="AE20" s="97">
        <f>+[1]Totals!DU19</f>
        <v>0</v>
      </c>
      <c r="AF20" s="97">
        <f>+[1]Totals!EA19</f>
        <v>0</v>
      </c>
      <c r="AG20" s="123">
        <f t="shared" ref="AG20:AG28" si="11">SUM(AD20:AF20)</f>
        <v>977762</v>
      </c>
      <c r="AH20"/>
      <c r="AI20" s="14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</row>
    <row r="21" spans="1:86" s="172" customFormat="1" x14ac:dyDescent="0.25">
      <c r="A21" s="171" t="s">
        <v>215</v>
      </c>
      <c r="B21" s="173"/>
      <c r="C21" s="162">
        <v>8960260</v>
      </c>
      <c r="D21" s="161"/>
      <c r="E21" s="113">
        <f>+[1]Totals!M20</f>
        <v>1295834</v>
      </c>
      <c r="F21" s="97">
        <f>+[1]Totals!N20</f>
        <v>1016700</v>
      </c>
      <c r="G21" s="97">
        <f>+[1]Totals!O20</f>
        <v>0</v>
      </c>
      <c r="H21" s="123">
        <f t="shared" si="6"/>
        <v>2312534</v>
      </c>
      <c r="I21" s="161"/>
      <c r="J21" s="113">
        <f>+[1]Totals!V20</f>
        <v>490213</v>
      </c>
      <c r="K21" s="97">
        <f>+[1]Totals!AB20</f>
        <v>2339550</v>
      </c>
      <c r="L21" s="97">
        <f>+[1]Totals!AH20</f>
        <v>0</v>
      </c>
      <c r="M21" s="123">
        <f t="shared" si="7"/>
        <v>2829763</v>
      </c>
      <c r="N21" s="161"/>
      <c r="O21" s="113">
        <f>+[1]Totals!AT20</f>
        <v>1729455</v>
      </c>
      <c r="P21" s="97">
        <f>+[1]Totals!AZ20</f>
        <v>9000</v>
      </c>
      <c r="Q21" s="97">
        <f>+[1]Totals!BF20</f>
        <v>0</v>
      </c>
      <c r="R21" s="123">
        <f t="shared" si="8"/>
        <v>1738455</v>
      </c>
      <c r="S21" s="171"/>
      <c r="T21" s="113">
        <f>+[1]Totals!BS20</f>
        <v>1990500</v>
      </c>
      <c r="U21" s="97">
        <f>+[1]Totals!BY20</f>
        <v>470464</v>
      </c>
      <c r="V21" s="97">
        <f>+[1]Totals!CE20</f>
        <v>0</v>
      </c>
      <c r="W21" s="123">
        <f t="shared" si="9"/>
        <v>2460964</v>
      </c>
      <c r="X21"/>
      <c r="Y21" s="113">
        <f>+[1]Totals!CQ20</f>
        <v>577654</v>
      </c>
      <c r="Z21" s="97">
        <f>+[1]Totals!CW20</f>
        <v>236167</v>
      </c>
      <c r="AA21" s="97">
        <f>+[1]Totals!DC20</f>
        <v>0</v>
      </c>
      <c r="AB21" s="123">
        <f t="shared" si="10"/>
        <v>813821</v>
      </c>
      <c r="AC21" s="85"/>
      <c r="AD21" s="113">
        <f>+[1]Totals!DO20</f>
        <v>30000</v>
      </c>
      <c r="AE21" s="97">
        <f>+[1]Totals!DU20</f>
        <v>0</v>
      </c>
      <c r="AF21" s="97">
        <f>+[1]Totals!EA20</f>
        <v>0</v>
      </c>
      <c r="AG21" s="123">
        <f t="shared" si="11"/>
        <v>30000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</row>
    <row r="22" spans="1:86" s="172" customFormat="1" x14ac:dyDescent="0.25">
      <c r="A22" s="171" t="s">
        <v>216</v>
      </c>
      <c r="B22" s="173"/>
      <c r="C22" s="162">
        <v>4122865</v>
      </c>
      <c r="D22" s="161"/>
      <c r="E22" s="113">
        <f>+[1]Totals!M21</f>
        <v>1421123</v>
      </c>
      <c r="F22" s="97">
        <f>+[1]Totals!N21</f>
        <v>0</v>
      </c>
      <c r="G22" s="97">
        <f>+[1]Totals!O21</f>
        <v>0</v>
      </c>
      <c r="H22" s="123">
        <f t="shared" si="6"/>
        <v>1421123</v>
      </c>
      <c r="I22" s="161"/>
      <c r="J22" s="113">
        <f>+[1]Totals!V21</f>
        <v>456000</v>
      </c>
      <c r="K22" s="97">
        <f>+[1]Totals!AB21</f>
        <v>0</v>
      </c>
      <c r="L22" s="97">
        <f>+[1]Totals!AH21</f>
        <v>0</v>
      </c>
      <c r="M22" s="123">
        <f t="shared" si="7"/>
        <v>456000</v>
      </c>
      <c r="N22" s="161"/>
      <c r="O22" s="113">
        <f>+[1]Totals!AT21</f>
        <v>440314</v>
      </c>
      <c r="P22" s="97">
        <f>+[1]Totals!AZ21</f>
        <v>0</v>
      </c>
      <c r="Q22" s="97">
        <f>+[1]Totals!BF21</f>
        <v>0</v>
      </c>
      <c r="R22" s="123">
        <f t="shared" si="8"/>
        <v>440314</v>
      </c>
      <c r="S22" s="171"/>
      <c r="T22" s="113">
        <f>+[1]Totals!BS21</f>
        <v>80300</v>
      </c>
      <c r="U22" s="97">
        <f>+[1]Totals!BY21</f>
        <v>0</v>
      </c>
      <c r="V22" s="97">
        <f>+[1]Totals!CE21</f>
        <v>0</v>
      </c>
      <c r="W22" s="123">
        <f t="shared" si="9"/>
        <v>80300</v>
      </c>
      <c r="X22"/>
      <c r="Y22" s="113">
        <f>+[1]Totals!CQ21</f>
        <v>860200</v>
      </c>
      <c r="Z22" s="97">
        <f>+[1]Totals!CW21</f>
        <v>0</v>
      </c>
      <c r="AA22" s="97">
        <f>+[1]Totals!DC21</f>
        <v>0</v>
      </c>
      <c r="AB22" s="123">
        <f t="shared" si="10"/>
        <v>860200</v>
      </c>
      <c r="AC22" s="85"/>
      <c r="AD22" s="113">
        <f>+[1]Totals!DO21</f>
        <v>190000</v>
      </c>
      <c r="AE22" s="97">
        <f>+[1]Totals!DU21</f>
        <v>0</v>
      </c>
      <c r="AF22" s="97">
        <f>+[1]Totals!EA21</f>
        <v>0</v>
      </c>
      <c r="AG22" s="123">
        <f t="shared" si="11"/>
        <v>190000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</row>
    <row r="23" spans="1:86" s="172" customFormat="1" x14ac:dyDescent="0.25">
      <c r="A23" s="171" t="s">
        <v>217</v>
      </c>
      <c r="B23" s="173"/>
      <c r="C23" s="162">
        <v>0</v>
      </c>
      <c r="D23" s="161"/>
      <c r="E23" s="113">
        <f>+[1]Totals!M22</f>
        <v>0</v>
      </c>
      <c r="F23" s="97">
        <f>+[1]Totals!N22</f>
        <v>0</v>
      </c>
      <c r="G23" s="97">
        <f>+[1]Totals!O22</f>
        <v>0</v>
      </c>
      <c r="H23" s="123">
        <f t="shared" si="6"/>
        <v>0</v>
      </c>
      <c r="I23" s="161"/>
      <c r="J23" s="113">
        <f>+[1]Totals!V22</f>
        <v>0</v>
      </c>
      <c r="K23" s="97">
        <f>+[1]Totals!AB22</f>
        <v>0</v>
      </c>
      <c r="L23" s="97">
        <f>+[1]Totals!AH22</f>
        <v>0</v>
      </c>
      <c r="M23" s="123">
        <f t="shared" si="7"/>
        <v>0</v>
      </c>
      <c r="N23" s="161"/>
      <c r="O23" s="113">
        <f>+[1]Totals!AT22</f>
        <v>0</v>
      </c>
      <c r="P23" s="97">
        <f>+[1]Totals!AZ22</f>
        <v>0</v>
      </c>
      <c r="Q23" s="97">
        <f>+[1]Totals!BF22</f>
        <v>0</v>
      </c>
      <c r="R23" s="123">
        <f t="shared" si="8"/>
        <v>0</v>
      </c>
      <c r="S23" s="171"/>
      <c r="T23" s="113">
        <f>+[1]Totals!BS22</f>
        <v>0</v>
      </c>
      <c r="U23" s="97">
        <f>+[1]Totals!BY22</f>
        <v>0</v>
      </c>
      <c r="V23" s="97">
        <f>+[1]Totals!CE22</f>
        <v>0</v>
      </c>
      <c r="W23" s="123">
        <f t="shared" si="9"/>
        <v>0</v>
      </c>
      <c r="X23"/>
      <c r="Y23" s="113">
        <f>+[1]Totals!CQ22</f>
        <v>0</v>
      </c>
      <c r="Z23" s="97">
        <f>+[1]Totals!CW22</f>
        <v>0</v>
      </c>
      <c r="AA23" s="97">
        <f>+[1]Totals!DC22</f>
        <v>0</v>
      </c>
      <c r="AB23" s="123">
        <f t="shared" si="10"/>
        <v>0</v>
      </c>
      <c r="AC23" s="85"/>
      <c r="AD23" s="113">
        <f>+[1]Totals!DO22</f>
        <v>0</v>
      </c>
      <c r="AE23" s="97">
        <f>+[1]Totals!DU22</f>
        <v>0</v>
      </c>
      <c r="AF23" s="97">
        <f>+[1]Totals!EA22</f>
        <v>0</v>
      </c>
      <c r="AG23" s="123">
        <f t="shared" si="11"/>
        <v>0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</row>
    <row r="24" spans="1:86" s="172" customFormat="1" x14ac:dyDescent="0.25">
      <c r="A24" s="171" t="s">
        <v>218</v>
      </c>
      <c r="B24" s="173"/>
      <c r="C24" s="162">
        <v>0</v>
      </c>
      <c r="D24" s="161"/>
      <c r="E24" s="113">
        <f>+[1]Totals!M23</f>
        <v>0</v>
      </c>
      <c r="F24" s="97">
        <f>+[1]Totals!N23</f>
        <v>0</v>
      </c>
      <c r="G24" s="97">
        <f>+[1]Totals!O23</f>
        <v>0</v>
      </c>
      <c r="H24" s="123">
        <f t="shared" si="6"/>
        <v>0</v>
      </c>
      <c r="I24" s="161"/>
      <c r="J24" s="113">
        <f>+[1]Totals!V23</f>
        <v>62285</v>
      </c>
      <c r="K24" s="97">
        <f>+[1]Totals!AB23</f>
        <v>0</v>
      </c>
      <c r="L24" s="97">
        <f>+[1]Totals!AH23</f>
        <v>0</v>
      </c>
      <c r="M24" s="123">
        <f t="shared" si="7"/>
        <v>62285</v>
      </c>
      <c r="N24" s="161"/>
      <c r="O24" s="113">
        <f>+[1]Totals!AT23</f>
        <v>2070313</v>
      </c>
      <c r="P24" s="97">
        <f>+[1]Totals!AZ23</f>
        <v>0</v>
      </c>
      <c r="Q24" s="97">
        <f>+[1]Totals!BF23</f>
        <v>0</v>
      </c>
      <c r="R24" s="123">
        <f t="shared" si="8"/>
        <v>2070313</v>
      </c>
      <c r="S24" s="171"/>
      <c r="T24" s="113">
        <f>+[1]Totals!BS23</f>
        <v>0</v>
      </c>
      <c r="U24" s="97">
        <f>+[1]Totals!BY23</f>
        <v>10000</v>
      </c>
      <c r="V24" s="97">
        <f>+[1]Totals!CE23</f>
        <v>0</v>
      </c>
      <c r="W24" s="123">
        <f t="shared" si="9"/>
        <v>10000</v>
      </c>
      <c r="X24"/>
      <c r="Y24" s="113">
        <f>+[1]Totals!CQ23</f>
        <v>3257250</v>
      </c>
      <c r="Z24" s="97">
        <f>+[1]Totals!CW23</f>
        <v>0</v>
      </c>
      <c r="AA24" s="97">
        <f>+[1]Totals!DC23</f>
        <v>0</v>
      </c>
      <c r="AB24" s="123">
        <f t="shared" si="10"/>
        <v>3257250</v>
      </c>
      <c r="AC24" s="85"/>
      <c r="AD24" s="113">
        <f>+[1]Totals!DO23</f>
        <v>299200</v>
      </c>
      <c r="AE24" s="97">
        <f>+[1]Totals!DU23</f>
        <v>0</v>
      </c>
      <c r="AF24" s="97">
        <f>+[1]Totals!EA23</f>
        <v>0</v>
      </c>
      <c r="AG24" s="123">
        <f t="shared" si="11"/>
        <v>299200</v>
      </c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</row>
    <row r="25" spans="1:86" s="172" customFormat="1" x14ac:dyDescent="0.25">
      <c r="A25" s="171" t="s">
        <v>219</v>
      </c>
      <c r="B25" s="173"/>
      <c r="C25" s="162">
        <v>3140326</v>
      </c>
      <c r="D25" s="161"/>
      <c r="E25" s="113">
        <f>+[1]Totals!M24</f>
        <v>864149</v>
      </c>
      <c r="F25" s="97">
        <f>+[1]Totals!N24</f>
        <v>25150</v>
      </c>
      <c r="G25" s="97">
        <f>+[1]Totals!O24</f>
        <v>0</v>
      </c>
      <c r="H25" s="123">
        <f t="shared" si="6"/>
        <v>889299</v>
      </c>
      <c r="I25" s="161"/>
      <c r="J25" s="113">
        <f>+[1]Totals!V24</f>
        <v>458140</v>
      </c>
      <c r="K25" s="97">
        <f>+[1]Totals!AB24</f>
        <v>26250</v>
      </c>
      <c r="L25" s="97">
        <f>+[1]Totals!AH24</f>
        <v>0</v>
      </c>
      <c r="M25" s="123">
        <f t="shared" si="7"/>
        <v>484390</v>
      </c>
      <c r="N25" s="161"/>
      <c r="O25" s="113">
        <f>+[1]Totals!AT24</f>
        <v>402950</v>
      </c>
      <c r="P25" s="97">
        <f>+[1]Totals!AZ24</f>
        <v>0</v>
      </c>
      <c r="Q25" s="97">
        <f>+[1]Totals!BF24</f>
        <v>0</v>
      </c>
      <c r="R25" s="123">
        <f t="shared" si="8"/>
        <v>402950</v>
      </c>
      <c r="S25" s="171"/>
      <c r="T25" s="113">
        <f>+[1]Totals!BS24</f>
        <v>491095</v>
      </c>
      <c r="U25" s="97">
        <f>+[1]Totals!BY24</f>
        <v>160</v>
      </c>
      <c r="V25" s="97">
        <f>+[1]Totals!CE24</f>
        <v>0</v>
      </c>
      <c r="W25" s="123">
        <f t="shared" si="9"/>
        <v>491255</v>
      </c>
      <c r="X25"/>
      <c r="Y25" s="113">
        <f>+[1]Totals!CQ24</f>
        <v>465960</v>
      </c>
      <c r="Z25" s="97">
        <f>+[1]Totals!CW24</f>
        <v>141515</v>
      </c>
      <c r="AA25" s="97">
        <f>+[1]Totals!DC24</f>
        <v>0</v>
      </c>
      <c r="AB25" s="123">
        <f t="shared" si="10"/>
        <v>607475</v>
      </c>
      <c r="AC25" s="85"/>
      <c r="AD25" s="113">
        <f>+[1]Totals!DO24</f>
        <v>151904</v>
      </c>
      <c r="AE25" s="97">
        <f>+[1]Totals!DU24</f>
        <v>122850</v>
      </c>
      <c r="AF25" s="97">
        <f>+[1]Totals!EA24</f>
        <v>0</v>
      </c>
      <c r="AG25" s="123">
        <f t="shared" si="11"/>
        <v>274754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</row>
    <row r="26" spans="1:86" s="172" customFormat="1" x14ac:dyDescent="0.25">
      <c r="A26" s="171"/>
      <c r="B26" s="173"/>
      <c r="C26" s="162"/>
      <c r="D26" s="161"/>
      <c r="E26" s="113"/>
      <c r="F26" s="97"/>
      <c r="G26" s="97"/>
      <c r="H26" s="123"/>
      <c r="I26" s="161"/>
      <c r="J26" s="113"/>
      <c r="K26" s="97"/>
      <c r="L26" s="97"/>
      <c r="M26" s="123"/>
      <c r="N26" s="161"/>
      <c r="O26" s="113"/>
      <c r="P26" s="97"/>
      <c r="Q26" s="97"/>
      <c r="R26" s="123"/>
      <c r="S26" s="171"/>
      <c r="T26" s="113"/>
      <c r="U26" s="97"/>
      <c r="V26" s="97"/>
      <c r="W26" s="123"/>
      <c r="X26"/>
      <c r="Y26" s="113"/>
      <c r="Z26" s="97"/>
      <c r="AA26" s="97"/>
      <c r="AB26" s="123"/>
      <c r="AC26" s="85"/>
      <c r="AD26" s="113"/>
      <c r="AE26" s="97"/>
      <c r="AF26" s="97"/>
      <c r="AG26" s="123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</row>
    <row r="27" spans="1:86" s="172" customFormat="1" x14ac:dyDescent="0.25">
      <c r="A27" s="171" t="s">
        <v>224</v>
      </c>
      <c r="B27" s="173"/>
      <c r="C27" s="162">
        <v>0</v>
      </c>
      <c r="D27" s="161"/>
      <c r="E27" s="113">
        <f>+[1]Totals!M26</f>
        <v>0</v>
      </c>
      <c r="F27" s="97">
        <f>+[1]Totals!N26</f>
        <v>0</v>
      </c>
      <c r="G27" s="97">
        <f>+[1]Totals!O26</f>
        <v>0</v>
      </c>
      <c r="H27" s="123">
        <f t="shared" si="6"/>
        <v>0</v>
      </c>
      <c r="I27" s="161"/>
      <c r="J27" s="113">
        <f>+[1]Totals!V26</f>
        <v>0</v>
      </c>
      <c r="K27" s="97">
        <f>+[1]Totals!AB26</f>
        <v>0</v>
      </c>
      <c r="L27" s="97">
        <f>+[1]Totals!AH26</f>
        <v>0</v>
      </c>
      <c r="M27" s="123">
        <f t="shared" si="7"/>
        <v>0</v>
      </c>
      <c r="N27" s="161"/>
      <c r="O27" s="113">
        <f>+[1]Totals!AT26</f>
        <v>2200000</v>
      </c>
      <c r="P27" s="97">
        <f>+[1]Totals!AZ26</f>
        <v>0</v>
      </c>
      <c r="Q27" s="97">
        <f>+[1]Totals!BF26</f>
        <v>0</v>
      </c>
      <c r="R27" s="123">
        <f t="shared" si="8"/>
        <v>2200000</v>
      </c>
      <c r="S27" s="171"/>
      <c r="T27" s="113">
        <f>+[1]Totals!BS26</f>
        <v>0</v>
      </c>
      <c r="U27" s="97">
        <f>+[1]Totals!BY26</f>
        <v>0</v>
      </c>
      <c r="V27" s="97">
        <f>+[1]Totals!CE26</f>
        <v>0</v>
      </c>
      <c r="W27" s="123">
        <f t="shared" si="9"/>
        <v>0</v>
      </c>
      <c r="X27"/>
      <c r="Y27" s="113">
        <f>+[1]Totals!CQ26</f>
        <v>0</v>
      </c>
      <c r="Z27" s="97">
        <f>+[1]Totals!CW26</f>
        <v>0</v>
      </c>
      <c r="AA27" s="97">
        <f>+[1]Totals!DC26</f>
        <v>0</v>
      </c>
      <c r="AB27" s="123">
        <f t="shared" si="10"/>
        <v>0</v>
      </c>
      <c r="AC27" s="85"/>
      <c r="AD27" s="113">
        <f>+[1]Totals!DO26</f>
        <v>0</v>
      </c>
      <c r="AE27" s="97">
        <f>+[1]Totals!DU26</f>
        <v>0</v>
      </c>
      <c r="AF27" s="97">
        <f>+[1]Totals!EA26</f>
        <v>0</v>
      </c>
      <c r="AG27" s="123">
        <f t="shared" si="11"/>
        <v>0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</row>
    <row r="28" spans="1:86" s="172" customFormat="1" x14ac:dyDescent="0.25">
      <c r="A28" s="169" t="s">
        <v>221</v>
      </c>
      <c r="B28" s="170"/>
      <c r="C28" s="162">
        <v>204275120</v>
      </c>
      <c r="D28" s="161"/>
      <c r="E28" s="113">
        <f>+[1]Totals!M27</f>
        <v>30681046</v>
      </c>
      <c r="F28" s="97">
        <f>+[1]Totals!N27</f>
        <v>435062</v>
      </c>
      <c r="G28" s="97">
        <f>+[1]Totals!O27</f>
        <v>0</v>
      </c>
      <c r="H28" s="123">
        <f t="shared" si="6"/>
        <v>31116108</v>
      </c>
      <c r="I28" s="161"/>
      <c r="J28" s="113">
        <f>+[1]Totals!V27</f>
        <v>1318377</v>
      </c>
      <c r="K28" s="97">
        <f>+[1]Totals!AB27</f>
        <v>393110</v>
      </c>
      <c r="L28" s="97">
        <f>+[1]Totals!AH27</f>
        <v>0</v>
      </c>
      <c r="M28" s="123">
        <f t="shared" si="7"/>
        <v>1711487</v>
      </c>
      <c r="N28" s="161"/>
      <c r="O28" s="113">
        <f>+[1]Totals!AT27</f>
        <v>1586631</v>
      </c>
      <c r="P28" s="97">
        <f>+[1]Totals!AZ27</f>
        <v>1030994</v>
      </c>
      <c r="Q28" s="97">
        <f>+[1]Totals!BF27</f>
        <v>12000</v>
      </c>
      <c r="R28" s="123">
        <f t="shared" si="8"/>
        <v>2629625</v>
      </c>
      <c r="S28" s="171"/>
      <c r="T28" s="113">
        <f>+[1]Totals!BS27</f>
        <v>2463181</v>
      </c>
      <c r="U28" s="97">
        <f>+[1]Totals!BY27</f>
        <v>655150</v>
      </c>
      <c r="V28" s="97">
        <f>+[1]Totals!CE27</f>
        <v>140000</v>
      </c>
      <c r="W28" s="123">
        <f t="shared" si="9"/>
        <v>3258331</v>
      </c>
      <c r="X28"/>
      <c r="Y28" s="113">
        <f>+[1]Totals!CQ27</f>
        <v>558947</v>
      </c>
      <c r="Z28" s="97">
        <f>+[1]Totals!CW27</f>
        <v>821200</v>
      </c>
      <c r="AA28" s="97">
        <f>+[1]Totals!DC27</f>
        <v>122000</v>
      </c>
      <c r="AB28" s="123">
        <f t="shared" si="10"/>
        <v>1502147</v>
      </c>
      <c r="AC28" s="85"/>
      <c r="AD28" s="113">
        <f>+[1]Totals!DO27</f>
        <v>234075</v>
      </c>
      <c r="AE28" s="97">
        <f>+[1]Totals!DU27</f>
        <v>330213</v>
      </c>
      <c r="AF28" s="97">
        <f>+[1]Totals!EA27</f>
        <v>70000</v>
      </c>
      <c r="AG28" s="123">
        <f t="shared" si="11"/>
        <v>634288</v>
      </c>
      <c r="AH28"/>
      <c r="AI28" s="14"/>
      <c r="AJ28" s="14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</row>
    <row r="29" spans="1:86" s="177" customFormat="1" ht="12.75" x14ac:dyDescent="0.2">
      <c r="A29" s="174" t="s">
        <v>23</v>
      </c>
      <c r="B29" s="175"/>
      <c r="C29" s="131">
        <f>SUM(C19:C28)</f>
        <v>307836906</v>
      </c>
      <c r="D29" s="176"/>
      <c r="E29" s="100">
        <f>SUM(E19:E28)</f>
        <v>42613738</v>
      </c>
      <c r="F29" s="100">
        <f>SUM(F19:F28)</f>
        <v>1476912</v>
      </c>
      <c r="G29" s="100">
        <f>SUM(G19:G28)</f>
        <v>0</v>
      </c>
      <c r="H29" s="100">
        <f>SUM(H19:H28)</f>
        <v>44090650</v>
      </c>
      <c r="I29" s="175"/>
      <c r="J29" s="115">
        <f>SUM(J19:J28)</f>
        <v>11382014</v>
      </c>
      <c r="K29" s="100">
        <f>SUM(K19:K28)</f>
        <v>2758910</v>
      </c>
      <c r="L29" s="100">
        <f>SUM(L19:L28)</f>
        <v>0</v>
      </c>
      <c r="M29" s="101">
        <f>SUM(M19:M28)</f>
        <v>14140924</v>
      </c>
      <c r="N29" s="163"/>
      <c r="O29" s="115">
        <f>SUM(O19:O28)</f>
        <v>22212306</v>
      </c>
      <c r="P29" s="100">
        <f>SUM(P19:P28)</f>
        <v>1039994</v>
      </c>
      <c r="Q29" s="100">
        <f>SUM(Q19:Q28)</f>
        <v>12000</v>
      </c>
      <c r="R29" s="101">
        <f>SUM(R19:R28)</f>
        <v>23264300</v>
      </c>
      <c r="S29" s="174"/>
      <c r="T29" s="115">
        <f>SUM(T19:T28)</f>
        <v>30212905</v>
      </c>
      <c r="U29" s="100">
        <f>SUM(U19:U28)</f>
        <v>1135774</v>
      </c>
      <c r="V29" s="100">
        <f>SUM(V19:V28)</f>
        <v>200000</v>
      </c>
      <c r="W29" s="101">
        <f>SUM(W19:W28)</f>
        <v>31548679</v>
      </c>
      <c r="X29" s="2"/>
      <c r="Y29" s="115">
        <f>SUM(Y19:Y28)</f>
        <v>14452794</v>
      </c>
      <c r="Z29" s="100">
        <f>SUM(Z19:Z28)</f>
        <v>1198882</v>
      </c>
      <c r="AA29" s="100">
        <f>SUM(AA19:AA28)</f>
        <v>2207788</v>
      </c>
      <c r="AB29" s="101">
        <f>SUM(AB19:AB28)</f>
        <v>17859464</v>
      </c>
      <c r="AC29" s="61"/>
      <c r="AD29" s="115">
        <f>SUM(AD19:AD28)</f>
        <v>1882941</v>
      </c>
      <c r="AE29" s="100">
        <f>SUM(AE19:AE28)</f>
        <v>453063</v>
      </c>
      <c r="AF29" s="100">
        <f>SUM(AF19:AF28)</f>
        <v>70000</v>
      </c>
      <c r="AG29" s="101">
        <f>SUM(AG19:AG28)</f>
        <v>2406004</v>
      </c>
      <c r="AH29" s="2"/>
      <c r="AI29" s="45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1" spans="1:86" ht="15.75" x14ac:dyDescent="0.25">
      <c r="E31" s="211">
        <v>2020</v>
      </c>
      <c r="F31" s="211"/>
      <c r="G31" s="211"/>
      <c r="H31" s="211"/>
      <c r="I31" s="40"/>
      <c r="J31" s="211">
        <v>2021</v>
      </c>
      <c r="K31" s="211"/>
      <c r="L31" s="211"/>
      <c r="M31" s="211"/>
      <c r="N31" s="40"/>
      <c r="O31" s="211">
        <v>2022</v>
      </c>
      <c r="P31" s="211"/>
      <c r="Q31" s="211"/>
      <c r="R31" s="211"/>
      <c r="S31" s="62"/>
      <c r="T31" s="211">
        <v>2023</v>
      </c>
      <c r="U31" s="211"/>
      <c r="V31" s="211"/>
      <c r="W31" s="211"/>
      <c r="X31" s="62"/>
      <c r="Y31" s="211">
        <v>2024</v>
      </c>
      <c r="Z31" s="211"/>
      <c r="AA31" s="211"/>
      <c r="AB31" s="211"/>
      <c r="AC31" s="40"/>
      <c r="AD31" s="211" t="s">
        <v>29</v>
      </c>
      <c r="AE31" s="211"/>
      <c r="AF31" s="211"/>
      <c r="AG31" s="211"/>
    </row>
    <row r="32" spans="1:86" ht="15.75" x14ac:dyDescent="0.25">
      <c r="A32" s="62" t="s">
        <v>225</v>
      </c>
      <c r="C32" s="63" t="s">
        <v>24</v>
      </c>
      <c r="E32" s="63" t="s">
        <v>9</v>
      </c>
      <c r="F32" s="63" t="s">
        <v>2</v>
      </c>
      <c r="G32" s="63" t="s">
        <v>5</v>
      </c>
      <c r="H32" s="63" t="s">
        <v>23</v>
      </c>
      <c r="I32" s="40"/>
      <c r="J32" s="63" t="s">
        <v>9</v>
      </c>
      <c r="K32" s="63" t="s">
        <v>2</v>
      </c>
      <c r="L32" s="63" t="s">
        <v>5</v>
      </c>
      <c r="M32" s="63" t="s">
        <v>23</v>
      </c>
      <c r="N32" s="40"/>
      <c r="O32" s="63" t="s">
        <v>9</v>
      </c>
      <c r="P32" s="63" t="s">
        <v>2</v>
      </c>
      <c r="Q32" s="63" t="s">
        <v>5</v>
      </c>
      <c r="R32" s="63" t="s">
        <v>23</v>
      </c>
      <c r="S32" s="62"/>
      <c r="T32" s="63" t="s">
        <v>9</v>
      </c>
      <c r="U32" s="63" t="s">
        <v>2</v>
      </c>
      <c r="V32" s="63" t="s">
        <v>5</v>
      </c>
      <c r="W32" s="63" t="s">
        <v>23</v>
      </c>
      <c r="X32" s="62"/>
      <c r="Y32" s="63" t="s">
        <v>9</v>
      </c>
      <c r="Z32" s="63" t="s">
        <v>2</v>
      </c>
      <c r="AA32" s="63" t="s">
        <v>5</v>
      </c>
      <c r="AB32" s="63" t="s">
        <v>23</v>
      </c>
      <c r="AC32" s="40"/>
      <c r="AD32" s="63" t="s">
        <v>9</v>
      </c>
      <c r="AE32" s="63" t="s">
        <v>2</v>
      </c>
      <c r="AF32" s="63" t="s">
        <v>5</v>
      </c>
      <c r="AG32" s="63" t="s">
        <v>23</v>
      </c>
    </row>
    <row r="33" spans="1:86" s="168" customFormat="1" x14ac:dyDescent="0.25">
      <c r="A33" s="164" t="s">
        <v>213</v>
      </c>
      <c r="B33" s="178"/>
      <c r="C33" s="117">
        <v>60550906</v>
      </c>
      <c r="D33" s="160"/>
      <c r="E33" s="112">
        <f t="shared" ref="E33:H39" si="12">+E5+E19</f>
        <v>19410735</v>
      </c>
      <c r="F33" s="95">
        <f t="shared" si="12"/>
        <v>898300</v>
      </c>
      <c r="G33" s="95">
        <f t="shared" si="12"/>
        <v>403840</v>
      </c>
      <c r="H33" s="96">
        <f t="shared" si="12"/>
        <v>20712875</v>
      </c>
      <c r="I33" s="160"/>
      <c r="J33" s="112">
        <f t="shared" ref="J33:M39" si="13">+J5+J19</f>
        <v>3879450</v>
      </c>
      <c r="K33" s="95">
        <f t="shared" si="13"/>
        <v>16298850</v>
      </c>
      <c r="L33" s="95">
        <f t="shared" si="13"/>
        <v>1299350</v>
      </c>
      <c r="M33" s="96">
        <f t="shared" si="13"/>
        <v>21477650</v>
      </c>
      <c r="N33" s="179"/>
      <c r="O33" s="180">
        <f t="shared" ref="O33:R39" si="14">+O5+O19</f>
        <v>3095550</v>
      </c>
      <c r="P33" s="180">
        <f t="shared" si="14"/>
        <v>31005350</v>
      </c>
      <c r="Q33" s="180">
        <f t="shared" si="14"/>
        <v>997450</v>
      </c>
      <c r="R33" s="180">
        <f t="shared" si="14"/>
        <v>35098350</v>
      </c>
      <c r="S33" s="181"/>
      <c r="T33" s="180">
        <f t="shared" ref="T33:W39" si="15">+T5+T19</f>
        <v>4047750</v>
      </c>
      <c r="U33" s="180">
        <f t="shared" si="15"/>
        <v>24548856</v>
      </c>
      <c r="V33" s="180">
        <f t="shared" si="15"/>
        <v>10323205</v>
      </c>
      <c r="W33" s="182">
        <f t="shared" si="15"/>
        <v>38919811</v>
      </c>
      <c r="X33"/>
      <c r="Y33" s="112">
        <f t="shared" ref="Y33:AB39" si="16">+Y5+Y19</f>
        <v>0</v>
      </c>
      <c r="Z33" s="95">
        <f t="shared" si="16"/>
        <v>15244475</v>
      </c>
      <c r="AA33" s="95">
        <f t="shared" si="16"/>
        <v>5938750</v>
      </c>
      <c r="AB33" s="96">
        <f t="shared" si="16"/>
        <v>21183225</v>
      </c>
      <c r="AC33" s="85"/>
      <c r="AD33" s="112">
        <f t="shared" ref="AD33:AG39" si="17">+AD5+AD19</f>
        <v>0</v>
      </c>
      <c r="AE33" s="95">
        <f t="shared" si="17"/>
        <v>1105366</v>
      </c>
      <c r="AF33" s="95">
        <f t="shared" si="17"/>
        <v>1100000</v>
      </c>
      <c r="AG33" s="96">
        <f t="shared" si="17"/>
        <v>2205366</v>
      </c>
      <c r="AH33"/>
      <c r="AI33" s="1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</row>
    <row r="34" spans="1:86" s="172" customFormat="1" x14ac:dyDescent="0.25">
      <c r="A34" s="169" t="s">
        <v>214</v>
      </c>
      <c r="B34" s="183"/>
      <c r="C34" s="120">
        <v>973348050</v>
      </c>
      <c r="D34" s="161"/>
      <c r="E34" s="113">
        <f t="shared" si="12"/>
        <v>85957771</v>
      </c>
      <c r="F34" s="97">
        <f t="shared" si="12"/>
        <v>18265411</v>
      </c>
      <c r="G34" s="97">
        <f t="shared" si="12"/>
        <v>8236461</v>
      </c>
      <c r="H34" s="123">
        <f t="shared" si="12"/>
        <v>112459643</v>
      </c>
      <c r="I34" s="161"/>
      <c r="J34" s="113">
        <f t="shared" si="13"/>
        <v>70527065</v>
      </c>
      <c r="K34" s="97">
        <f t="shared" si="13"/>
        <v>46251127</v>
      </c>
      <c r="L34" s="97">
        <f t="shared" si="13"/>
        <v>9964239</v>
      </c>
      <c r="M34" s="123">
        <f t="shared" si="13"/>
        <v>126742431</v>
      </c>
      <c r="N34" s="161"/>
      <c r="O34" s="112">
        <f t="shared" si="14"/>
        <v>63128471</v>
      </c>
      <c r="P34" s="95">
        <f t="shared" si="14"/>
        <v>68529115</v>
      </c>
      <c r="Q34" s="95">
        <f t="shared" si="14"/>
        <v>17880682</v>
      </c>
      <c r="R34" s="96">
        <f t="shared" si="14"/>
        <v>149538268</v>
      </c>
      <c r="S34" s="167"/>
      <c r="T34" s="112">
        <f t="shared" si="15"/>
        <v>51661635</v>
      </c>
      <c r="U34" s="95">
        <f t="shared" si="15"/>
        <v>55959240</v>
      </c>
      <c r="V34" s="95">
        <f t="shared" si="15"/>
        <v>21530536</v>
      </c>
      <c r="W34" s="96">
        <f t="shared" si="15"/>
        <v>129151411</v>
      </c>
      <c r="X34"/>
      <c r="Y34" s="113">
        <f t="shared" si="16"/>
        <v>24220265</v>
      </c>
      <c r="Z34" s="97">
        <f t="shared" si="16"/>
        <v>20714216</v>
      </c>
      <c r="AA34" s="97">
        <f t="shared" si="16"/>
        <v>67831752</v>
      </c>
      <c r="AB34" s="123">
        <f t="shared" si="16"/>
        <v>112766233</v>
      </c>
      <c r="AC34" s="85"/>
      <c r="AD34" s="113">
        <f t="shared" si="17"/>
        <v>3522464</v>
      </c>
      <c r="AE34" s="97">
        <f t="shared" si="17"/>
        <v>7199132</v>
      </c>
      <c r="AF34" s="97">
        <f t="shared" si="17"/>
        <v>40004366</v>
      </c>
      <c r="AG34" s="123">
        <f t="shared" si="17"/>
        <v>50725962</v>
      </c>
      <c r="AH34"/>
      <c r="AI34" s="1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</row>
    <row r="35" spans="1:86" s="172" customFormat="1" x14ac:dyDescent="0.25">
      <c r="A35" s="171" t="s">
        <v>215</v>
      </c>
      <c r="B35" s="183"/>
      <c r="C35" s="120">
        <v>140205623</v>
      </c>
      <c r="D35" s="161"/>
      <c r="E35" s="113">
        <f t="shared" si="12"/>
        <v>19458376</v>
      </c>
      <c r="F35" s="97">
        <f t="shared" si="12"/>
        <v>1507957</v>
      </c>
      <c r="G35" s="97">
        <f t="shared" si="12"/>
        <v>0</v>
      </c>
      <c r="H35" s="123">
        <f t="shared" si="12"/>
        <v>20966333</v>
      </c>
      <c r="I35" s="161"/>
      <c r="J35" s="113">
        <f t="shared" si="13"/>
        <v>11868604</v>
      </c>
      <c r="K35" s="97">
        <f t="shared" si="13"/>
        <v>4836148</v>
      </c>
      <c r="L35" s="97">
        <f t="shared" si="13"/>
        <v>2706017</v>
      </c>
      <c r="M35" s="123">
        <f t="shared" si="13"/>
        <v>19410769</v>
      </c>
      <c r="N35" s="161"/>
      <c r="O35" s="113">
        <f t="shared" si="14"/>
        <v>34948922</v>
      </c>
      <c r="P35" s="97">
        <f t="shared" si="14"/>
        <v>2521154</v>
      </c>
      <c r="Q35" s="97">
        <f t="shared" si="14"/>
        <v>505671</v>
      </c>
      <c r="R35" s="123">
        <f t="shared" si="14"/>
        <v>37975747</v>
      </c>
      <c r="S35" s="171"/>
      <c r="T35" s="113">
        <f t="shared" si="15"/>
        <v>8147430</v>
      </c>
      <c r="U35" s="97">
        <f t="shared" si="15"/>
        <v>5506444</v>
      </c>
      <c r="V35" s="97">
        <f t="shared" si="15"/>
        <v>200000</v>
      </c>
      <c r="W35" s="123">
        <f t="shared" si="15"/>
        <v>13853874</v>
      </c>
      <c r="X35"/>
      <c r="Y35" s="113">
        <f t="shared" si="16"/>
        <v>6063921</v>
      </c>
      <c r="Z35" s="97">
        <f t="shared" si="16"/>
        <v>306129</v>
      </c>
      <c r="AA35" s="97">
        <f t="shared" si="16"/>
        <v>2732536</v>
      </c>
      <c r="AB35" s="123">
        <f t="shared" si="16"/>
        <v>9102586</v>
      </c>
      <c r="AC35" s="85"/>
      <c r="AD35" s="113">
        <f t="shared" si="17"/>
        <v>5998442</v>
      </c>
      <c r="AE35" s="97">
        <f t="shared" si="17"/>
        <v>0</v>
      </c>
      <c r="AF35" s="97">
        <f t="shared" si="17"/>
        <v>815901</v>
      </c>
      <c r="AG35" s="123">
        <f t="shared" si="17"/>
        <v>6814343</v>
      </c>
      <c r="AH35"/>
      <c r="AI35" s="1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</row>
    <row r="36" spans="1:86" s="172" customFormat="1" x14ac:dyDescent="0.25">
      <c r="A36" s="171" t="s">
        <v>216</v>
      </c>
      <c r="B36" s="183"/>
      <c r="C36" s="120">
        <v>339095079</v>
      </c>
      <c r="D36" s="161"/>
      <c r="E36" s="113">
        <f t="shared" si="12"/>
        <v>27109672</v>
      </c>
      <c r="F36" s="97">
        <f t="shared" si="12"/>
        <v>13485698</v>
      </c>
      <c r="G36" s="97">
        <f t="shared" si="12"/>
        <v>3327000</v>
      </c>
      <c r="H36" s="123">
        <f t="shared" si="12"/>
        <v>43922370</v>
      </c>
      <c r="I36" s="161"/>
      <c r="J36" s="113">
        <f t="shared" si="13"/>
        <v>12216696</v>
      </c>
      <c r="K36" s="97">
        <f t="shared" si="13"/>
        <v>21776837</v>
      </c>
      <c r="L36" s="97">
        <f t="shared" si="13"/>
        <v>4849725</v>
      </c>
      <c r="M36" s="123">
        <f t="shared" si="13"/>
        <v>38843258</v>
      </c>
      <c r="N36" s="161"/>
      <c r="O36" s="113">
        <f t="shared" si="14"/>
        <v>15115146</v>
      </c>
      <c r="P36" s="97">
        <f t="shared" si="14"/>
        <v>21069059</v>
      </c>
      <c r="Q36" s="97">
        <f t="shared" si="14"/>
        <v>1807231</v>
      </c>
      <c r="R36" s="123">
        <f t="shared" si="14"/>
        <v>37991436</v>
      </c>
      <c r="S36" s="184"/>
      <c r="T36" s="113">
        <f t="shared" si="15"/>
        <v>3425378</v>
      </c>
      <c r="U36" s="97">
        <f t="shared" si="15"/>
        <v>26237738</v>
      </c>
      <c r="V36" s="97">
        <f t="shared" si="15"/>
        <v>7570418</v>
      </c>
      <c r="W36" s="123">
        <f t="shared" si="15"/>
        <v>37233534</v>
      </c>
      <c r="X36"/>
      <c r="Y36" s="113">
        <f t="shared" si="16"/>
        <v>5452515</v>
      </c>
      <c r="Z36" s="97">
        <f t="shared" si="16"/>
        <v>13976286</v>
      </c>
      <c r="AA36" s="97">
        <f t="shared" si="16"/>
        <v>10368900</v>
      </c>
      <c r="AB36" s="123">
        <f t="shared" si="16"/>
        <v>29797701</v>
      </c>
      <c r="AC36" s="85"/>
      <c r="AD36" s="113">
        <f t="shared" si="17"/>
        <v>190000</v>
      </c>
      <c r="AE36" s="97">
        <f t="shared" si="17"/>
        <v>0</v>
      </c>
      <c r="AF36" s="97">
        <f t="shared" si="17"/>
        <v>3730444</v>
      </c>
      <c r="AG36" s="123">
        <f t="shared" si="17"/>
        <v>3920444</v>
      </c>
      <c r="AH36"/>
      <c r="AI36" s="1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</row>
    <row r="37" spans="1:86" s="172" customFormat="1" x14ac:dyDescent="0.25">
      <c r="A37" s="171" t="s">
        <v>217</v>
      </c>
      <c r="B37" s="183"/>
      <c r="C37" s="120">
        <v>18568276</v>
      </c>
      <c r="D37" s="161"/>
      <c r="E37" s="113">
        <f t="shared" si="12"/>
        <v>0</v>
      </c>
      <c r="F37" s="97">
        <f t="shared" si="12"/>
        <v>0</v>
      </c>
      <c r="G37" s="97">
        <f t="shared" si="12"/>
        <v>0</v>
      </c>
      <c r="H37" s="123">
        <f t="shared" si="12"/>
        <v>0</v>
      </c>
      <c r="I37" s="161"/>
      <c r="J37" s="113">
        <f t="shared" si="13"/>
        <v>0</v>
      </c>
      <c r="K37" s="97">
        <f t="shared" si="13"/>
        <v>0</v>
      </c>
      <c r="L37" s="97">
        <f t="shared" si="13"/>
        <v>0</v>
      </c>
      <c r="M37" s="123">
        <f t="shared" si="13"/>
        <v>0</v>
      </c>
      <c r="N37" s="161"/>
      <c r="O37" s="113">
        <f t="shared" si="14"/>
        <v>0</v>
      </c>
      <c r="P37" s="97">
        <f t="shared" si="14"/>
        <v>0</v>
      </c>
      <c r="Q37" s="97">
        <f t="shared" si="14"/>
        <v>0</v>
      </c>
      <c r="R37" s="123">
        <f t="shared" si="14"/>
        <v>0</v>
      </c>
      <c r="S37" s="171"/>
      <c r="T37" s="113">
        <f t="shared" si="15"/>
        <v>0</v>
      </c>
      <c r="U37" s="97">
        <f t="shared" si="15"/>
        <v>0</v>
      </c>
      <c r="V37" s="97">
        <f t="shared" si="15"/>
        <v>0</v>
      </c>
      <c r="W37" s="123">
        <f t="shared" si="15"/>
        <v>0</v>
      </c>
      <c r="X37"/>
      <c r="Y37" s="113">
        <f t="shared" si="16"/>
        <v>0</v>
      </c>
      <c r="Z37" s="97">
        <f t="shared" si="16"/>
        <v>0</v>
      </c>
      <c r="AA37" s="97">
        <f t="shared" si="16"/>
        <v>0</v>
      </c>
      <c r="AB37" s="123">
        <f t="shared" si="16"/>
        <v>0</v>
      </c>
      <c r="AC37" s="85"/>
      <c r="AD37" s="113">
        <f t="shared" si="17"/>
        <v>0</v>
      </c>
      <c r="AE37" s="97">
        <f t="shared" si="17"/>
        <v>0</v>
      </c>
      <c r="AF37" s="97">
        <f t="shared" si="17"/>
        <v>0</v>
      </c>
      <c r="AG37" s="123">
        <f t="shared" si="17"/>
        <v>0</v>
      </c>
      <c r="AH37"/>
      <c r="AI37" s="1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</row>
    <row r="38" spans="1:86" s="172" customFormat="1" x14ac:dyDescent="0.25">
      <c r="A38" s="171" t="s">
        <v>218</v>
      </c>
      <c r="B38" s="183"/>
      <c r="C38" s="120">
        <v>39727600</v>
      </c>
      <c r="D38" s="161"/>
      <c r="E38" s="113">
        <f t="shared" si="12"/>
        <v>0</v>
      </c>
      <c r="F38" s="97">
        <f t="shared" si="12"/>
        <v>0</v>
      </c>
      <c r="G38" s="97">
        <f t="shared" si="12"/>
        <v>0</v>
      </c>
      <c r="H38" s="123">
        <f t="shared" si="12"/>
        <v>0</v>
      </c>
      <c r="I38" s="161"/>
      <c r="J38" s="113">
        <f t="shared" si="13"/>
        <v>462285</v>
      </c>
      <c r="K38" s="97">
        <f t="shared" si="13"/>
        <v>0</v>
      </c>
      <c r="L38" s="97">
        <f t="shared" si="13"/>
        <v>0</v>
      </c>
      <c r="M38" s="123">
        <f t="shared" si="13"/>
        <v>462285</v>
      </c>
      <c r="N38" s="161"/>
      <c r="O38" s="113">
        <f t="shared" si="14"/>
        <v>2070313</v>
      </c>
      <c r="P38" s="97">
        <f t="shared" si="14"/>
        <v>0</v>
      </c>
      <c r="Q38" s="97">
        <f t="shared" si="14"/>
        <v>0</v>
      </c>
      <c r="R38" s="123">
        <f t="shared" si="14"/>
        <v>2070313</v>
      </c>
      <c r="S38" s="171"/>
      <c r="T38" s="113">
        <f t="shared" si="15"/>
        <v>1546301</v>
      </c>
      <c r="U38" s="97">
        <f t="shared" si="15"/>
        <v>10000</v>
      </c>
      <c r="V38" s="97">
        <f t="shared" si="15"/>
        <v>0</v>
      </c>
      <c r="W38" s="123">
        <f t="shared" si="15"/>
        <v>1556301</v>
      </c>
      <c r="X38"/>
      <c r="Y38" s="113">
        <f t="shared" si="16"/>
        <v>3374450</v>
      </c>
      <c r="Z38" s="97">
        <f t="shared" si="16"/>
        <v>2059715</v>
      </c>
      <c r="AA38" s="97">
        <f t="shared" si="16"/>
        <v>0</v>
      </c>
      <c r="AB38" s="123">
        <f t="shared" si="16"/>
        <v>5434165</v>
      </c>
      <c r="AC38" s="85"/>
      <c r="AD38" s="113">
        <f t="shared" si="17"/>
        <v>433476</v>
      </c>
      <c r="AE38" s="97">
        <f t="shared" si="17"/>
        <v>0</v>
      </c>
      <c r="AF38" s="97">
        <f t="shared" si="17"/>
        <v>0</v>
      </c>
      <c r="AG38" s="123">
        <f t="shared" si="17"/>
        <v>433476</v>
      </c>
      <c r="AH38"/>
      <c r="AI38" s="1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</row>
    <row r="39" spans="1:86" s="172" customFormat="1" x14ac:dyDescent="0.25">
      <c r="A39" s="171" t="s">
        <v>219</v>
      </c>
      <c r="B39" s="183"/>
      <c r="C39" s="120">
        <v>5120429</v>
      </c>
      <c r="D39" s="161"/>
      <c r="E39" s="113">
        <f t="shared" si="12"/>
        <v>4799216</v>
      </c>
      <c r="F39" s="97">
        <f t="shared" si="12"/>
        <v>119900</v>
      </c>
      <c r="G39" s="97">
        <f t="shared" si="12"/>
        <v>0</v>
      </c>
      <c r="H39" s="123">
        <f t="shared" si="12"/>
        <v>4919116</v>
      </c>
      <c r="I39" s="161"/>
      <c r="J39" s="113">
        <f t="shared" si="13"/>
        <v>1546900</v>
      </c>
      <c r="K39" s="97">
        <f t="shared" si="13"/>
        <v>1594400</v>
      </c>
      <c r="L39" s="97">
        <f t="shared" si="13"/>
        <v>0</v>
      </c>
      <c r="M39" s="123">
        <f t="shared" si="13"/>
        <v>3141300</v>
      </c>
      <c r="N39" s="161"/>
      <c r="O39" s="113">
        <f t="shared" si="14"/>
        <v>2365140</v>
      </c>
      <c r="P39" s="97">
        <f t="shared" si="14"/>
        <v>198714</v>
      </c>
      <c r="Q39" s="97">
        <f t="shared" si="14"/>
        <v>0</v>
      </c>
      <c r="R39" s="123">
        <f t="shared" si="14"/>
        <v>2563854</v>
      </c>
      <c r="S39" s="171"/>
      <c r="T39" s="113">
        <f t="shared" si="15"/>
        <v>1237195</v>
      </c>
      <c r="U39" s="97">
        <f t="shared" si="15"/>
        <v>354310</v>
      </c>
      <c r="V39" s="97">
        <f t="shared" si="15"/>
        <v>0</v>
      </c>
      <c r="W39" s="123">
        <f t="shared" si="15"/>
        <v>1591505</v>
      </c>
      <c r="X39"/>
      <c r="Y39" s="113">
        <f t="shared" si="16"/>
        <v>1451967</v>
      </c>
      <c r="Z39" s="97">
        <f t="shared" si="16"/>
        <v>561150</v>
      </c>
      <c r="AA39" s="97">
        <f t="shared" si="16"/>
        <v>0</v>
      </c>
      <c r="AB39" s="123">
        <f t="shared" si="16"/>
        <v>2013117</v>
      </c>
      <c r="AC39" s="85"/>
      <c r="AD39" s="113">
        <f t="shared" si="17"/>
        <v>374304</v>
      </c>
      <c r="AE39" s="97">
        <f t="shared" si="17"/>
        <v>346400</v>
      </c>
      <c r="AF39" s="97">
        <f t="shared" si="17"/>
        <v>435461</v>
      </c>
      <c r="AG39" s="123">
        <f t="shared" si="17"/>
        <v>1156165</v>
      </c>
      <c r="AH39"/>
      <c r="AI39" s="1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</row>
    <row r="40" spans="1:86" s="172" customFormat="1" x14ac:dyDescent="0.25">
      <c r="A40" s="171"/>
      <c r="B40" s="183"/>
      <c r="C40" s="120"/>
      <c r="D40" s="161"/>
      <c r="E40" s="113"/>
      <c r="F40" s="97"/>
      <c r="G40" s="97"/>
      <c r="H40" s="123"/>
      <c r="I40" s="161"/>
      <c r="J40" s="113"/>
      <c r="K40" s="97"/>
      <c r="L40" s="97"/>
      <c r="M40" s="123"/>
      <c r="N40" s="161"/>
      <c r="O40" s="113"/>
      <c r="P40" s="97"/>
      <c r="Q40" s="97"/>
      <c r="R40" s="123"/>
      <c r="S40" s="171"/>
      <c r="T40" s="113"/>
      <c r="U40" s="97"/>
      <c r="V40" s="97"/>
      <c r="W40" s="123"/>
      <c r="X40"/>
      <c r="Y40" s="113"/>
      <c r="Z40" s="97"/>
      <c r="AA40" s="97"/>
      <c r="AB40" s="123"/>
      <c r="AC40" s="85"/>
      <c r="AD40" s="113"/>
      <c r="AE40" s="97"/>
      <c r="AF40" s="97"/>
      <c r="AG40" s="123"/>
      <c r="AH40"/>
      <c r="AI40" s="1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</row>
    <row r="41" spans="1:86" s="172" customFormat="1" x14ac:dyDescent="0.25">
      <c r="A41" s="171" t="s">
        <v>224</v>
      </c>
      <c r="B41" s="183"/>
      <c r="C41" s="120">
        <v>45650254</v>
      </c>
      <c r="D41" s="161"/>
      <c r="E41" s="113">
        <f t="shared" ref="E41:H42" si="18">+E13+E27</f>
        <v>0</v>
      </c>
      <c r="F41" s="97">
        <f t="shared" si="18"/>
        <v>0</v>
      </c>
      <c r="G41" s="97">
        <f t="shared" si="18"/>
        <v>0</v>
      </c>
      <c r="H41" s="123">
        <f t="shared" si="18"/>
        <v>0</v>
      </c>
      <c r="I41" s="161"/>
      <c r="J41" s="113">
        <f t="shared" ref="J41:M42" si="19">+J13+J27</f>
        <v>0</v>
      </c>
      <c r="K41" s="97">
        <f t="shared" si="19"/>
        <v>0</v>
      </c>
      <c r="L41" s="97">
        <f t="shared" si="19"/>
        <v>0</v>
      </c>
      <c r="M41" s="123">
        <f t="shared" si="19"/>
        <v>0</v>
      </c>
      <c r="N41" s="161"/>
      <c r="O41" s="113">
        <f t="shared" ref="O41:R42" si="20">+O13+O27</f>
        <v>2200000</v>
      </c>
      <c r="P41" s="97">
        <f t="shared" si="20"/>
        <v>0</v>
      </c>
      <c r="Q41" s="97">
        <f t="shared" si="20"/>
        <v>0</v>
      </c>
      <c r="R41" s="123">
        <f t="shared" si="20"/>
        <v>2200000</v>
      </c>
      <c r="S41" s="171"/>
      <c r="T41" s="113">
        <f t="shared" ref="T41:W42" si="21">+T13+T27</f>
        <v>0</v>
      </c>
      <c r="U41" s="97">
        <f t="shared" si="21"/>
        <v>0</v>
      </c>
      <c r="V41" s="97">
        <f t="shared" si="21"/>
        <v>0</v>
      </c>
      <c r="W41" s="123">
        <f t="shared" si="21"/>
        <v>0</v>
      </c>
      <c r="X41"/>
      <c r="Y41" s="113">
        <f t="shared" ref="Y41:AB42" si="22">+Y13+Y27</f>
        <v>0</v>
      </c>
      <c r="Z41" s="97">
        <f t="shared" si="22"/>
        <v>0</v>
      </c>
      <c r="AA41" s="97">
        <f t="shared" si="22"/>
        <v>0</v>
      </c>
      <c r="AB41" s="123">
        <f t="shared" si="22"/>
        <v>0</v>
      </c>
      <c r="AC41" s="85"/>
      <c r="AD41" s="113">
        <f t="shared" ref="AD41:AG42" si="23">+AD13+AD27</f>
        <v>0</v>
      </c>
      <c r="AE41" s="97">
        <f t="shared" si="23"/>
        <v>0</v>
      </c>
      <c r="AF41" s="97">
        <f t="shared" si="23"/>
        <v>0</v>
      </c>
      <c r="AG41" s="123">
        <f t="shared" si="23"/>
        <v>0</v>
      </c>
      <c r="AH41"/>
      <c r="AI41" s="17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</row>
    <row r="42" spans="1:86" s="172" customFormat="1" x14ac:dyDescent="0.25">
      <c r="A42" s="169" t="s">
        <v>221</v>
      </c>
      <c r="B42" s="183"/>
      <c r="C42" s="120">
        <v>313478874</v>
      </c>
      <c r="D42" s="161"/>
      <c r="E42" s="113">
        <f t="shared" si="18"/>
        <v>39636077</v>
      </c>
      <c r="F42" s="97">
        <f t="shared" si="18"/>
        <v>10639447</v>
      </c>
      <c r="G42" s="97">
        <f t="shared" si="18"/>
        <v>45100</v>
      </c>
      <c r="H42" s="123">
        <f t="shared" si="18"/>
        <v>50320624</v>
      </c>
      <c r="I42" s="161"/>
      <c r="J42" s="113">
        <f t="shared" si="19"/>
        <v>3634277</v>
      </c>
      <c r="K42" s="97">
        <f t="shared" si="19"/>
        <v>6011360</v>
      </c>
      <c r="L42" s="97">
        <f t="shared" si="19"/>
        <v>0</v>
      </c>
      <c r="M42" s="123">
        <f t="shared" si="19"/>
        <v>9645637</v>
      </c>
      <c r="N42" s="161"/>
      <c r="O42" s="113">
        <f t="shared" si="20"/>
        <v>5690781</v>
      </c>
      <c r="P42" s="97">
        <f t="shared" si="20"/>
        <v>9402072</v>
      </c>
      <c r="Q42" s="97">
        <f t="shared" si="20"/>
        <v>193000</v>
      </c>
      <c r="R42" s="123">
        <f t="shared" si="20"/>
        <v>15285853</v>
      </c>
      <c r="S42" s="171"/>
      <c r="T42" s="113">
        <f t="shared" si="21"/>
        <v>3102270</v>
      </c>
      <c r="U42" s="97">
        <f t="shared" si="21"/>
        <v>1123640</v>
      </c>
      <c r="V42" s="97">
        <f t="shared" si="21"/>
        <v>391500</v>
      </c>
      <c r="W42" s="123">
        <f t="shared" si="21"/>
        <v>4617410</v>
      </c>
      <c r="X42"/>
      <c r="Y42" s="185">
        <f t="shared" si="22"/>
        <v>1853475</v>
      </c>
      <c r="Z42" s="186">
        <f t="shared" si="22"/>
        <v>2992321</v>
      </c>
      <c r="AA42" s="186">
        <f t="shared" si="22"/>
        <v>242000</v>
      </c>
      <c r="AB42" s="187">
        <f t="shared" si="22"/>
        <v>5087796</v>
      </c>
      <c r="AC42" s="85"/>
      <c r="AD42" s="185">
        <f t="shared" si="23"/>
        <v>2507646</v>
      </c>
      <c r="AE42" s="186">
        <f t="shared" si="23"/>
        <v>541203</v>
      </c>
      <c r="AF42" s="186">
        <f t="shared" si="23"/>
        <v>150000</v>
      </c>
      <c r="AG42" s="187">
        <f t="shared" si="23"/>
        <v>3198849</v>
      </c>
      <c r="AH42"/>
      <c r="AI42" s="1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</row>
    <row r="43" spans="1:86" s="177" customFormat="1" ht="12.75" x14ac:dyDescent="0.2">
      <c r="A43" s="174" t="s">
        <v>23</v>
      </c>
      <c r="B43" s="188"/>
      <c r="C43" s="189">
        <v>1935745091</v>
      </c>
      <c r="D43" s="163"/>
      <c r="E43" s="115">
        <f>SUM(E33:E42)</f>
        <v>196371847</v>
      </c>
      <c r="F43" s="100">
        <f>SUM(F33:F42)</f>
        <v>44916713</v>
      </c>
      <c r="G43" s="100">
        <f>SUM(G33:G42)</f>
        <v>12012401</v>
      </c>
      <c r="H43" s="101">
        <f>SUM(H33:H42)</f>
        <v>253300961</v>
      </c>
      <c r="I43" s="163"/>
      <c r="J43" s="115">
        <f>SUM(J33:J42)</f>
        <v>104135277</v>
      </c>
      <c r="K43" s="100">
        <f>SUM(K33:K42)</f>
        <v>96768722</v>
      </c>
      <c r="L43" s="100">
        <f>SUM(L33:L42)</f>
        <v>18819331</v>
      </c>
      <c r="M43" s="101">
        <f>SUM(M33:M42)</f>
        <v>219723330</v>
      </c>
      <c r="N43" s="163"/>
      <c r="O43" s="115">
        <f>SUM(O33:O42)</f>
        <v>128614323</v>
      </c>
      <c r="P43" s="100">
        <f>SUM(P33:P42)</f>
        <v>132725464</v>
      </c>
      <c r="Q43" s="100">
        <f>SUM(Q33:Q42)</f>
        <v>21384034</v>
      </c>
      <c r="R43" s="101">
        <f>SUM(R33:R42)</f>
        <v>282723821</v>
      </c>
      <c r="S43" s="174"/>
      <c r="T43" s="115">
        <f>SUM(T33:T42)</f>
        <v>73167959</v>
      </c>
      <c r="U43" s="100">
        <f>SUM(U33:U42)</f>
        <v>113740228</v>
      </c>
      <c r="V43" s="100">
        <f>SUM(V33:V42)</f>
        <v>40015659</v>
      </c>
      <c r="W43" s="101">
        <f>SUM(W33:W42)</f>
        <v>226923846</v>
      </c>
      <c r="X43" s="2"/>
      <c r="Y43" s="190">
        <f>SUM(Y33:Y42)</f>
        <v>42416593</v>
      </c>
      <c r="Z43" s="191">
        <f>SUM(Z33:Z42)</f>
        <v>55854292</v>
      </c>
      <c r="AA43" s="191">
        <f>SUM(AA33:AA42)</f>
        <v>87113938</v>
      </c>
      <c r="AB43" s="192">
        <f>SUM(AB33:AB42)</f>
        <v>185384823</v>
      </c>
      <c r="AC43" s="61"/>
      <c r="AD43" s="190">
        <f>SUM(AD33:AD42)</f>
        <v>13026332</v>
      </c>
      <c r="AE43" s="191">
        <f>SUM(AE33:AE42)</f>
        <v>9192101</v>
      </c>
      <c r="AF43" s="191">
        <f>SUM(AF33:AF42)</f>
        <v>46236172</v>
      </c>
      <c r="AG43" s="192">
        <f>SUM(AG33:AG42)</f>
        <v>68454605</v>
      </c>
      <c r="AH43" s="2"/>
      <c r="AI43" s="61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x14ac:dyDescent="0.25">
      <c r="AI44" s="61"/>
    </row>
    <row r="45" spans="1:86" x14ac:dyDescent="0.25">
      <c r="AI45" s="61"/>
    </row>
    <row r="47" spans="1:86" ht="18" x14ac:dyDescent="0.25">
      <c r="Y47" s="236" t="s">
        <v>226</v>
      </c>
      <c r="Z47" s="237"/>
      <c r="AA47" s="237"/>
      <c r="AB47" s="238"/>
      <c r="AC47" s="4"/>
      <c r="AD47" s="236" t="s">
        <v>226</v>
      </c>
      <c r="AE47" s="237"/>
      <c r="AF47" s="237"/>
      <c r="AG47" s="238"/>
    </row>
    <row r="48" spans="1:86" ht="15.75" x14ac:dyDescent="0.25">
      <c r="Y48" s="211">
        <v>2024</v>
      </c>
      <c r="Z48" s="211"/>
      <c r="AA48" s="211"/>
      <c r="AB48" s="211"/>
      <c r="AC48" s="40"/>
      <c r="AD48" s="211" t="s">
        <v>29</v>
      </c>
      <c r="AE48" s="211"/>
      <c r="AF48" s="211"/>
      <c r="AG48" s="211"/>
    </row>
    <row r="49" spans="3:35" ht="15.75" x14ac:dyDescent="0.25">
      <c r="W49" s="155" t="s">
        <v>95</v>
      </c>
      <c r="Y49" s="63" t="s">
        <v>9</v>
      </c>
      <c r="Z49" s="63" t="s">
        <v>2</v>
      </c>
      <c r="AA49" s="63" t="s">
        <v>5</v>
      </c>
      <c r="AB49" s="63" t="s">
        <v>23</v>
      </c>
      <c r="AC49" s="40"/>
      <c r="AD49" s="63" t="s">
        <v>9</v>
      </c>
      <c r="AE49" s="63" t="s">
        <v>2</v>
      </c>
      <c r="AF49" s="63" t="s">
        <v>5</v>
      </c>
      <c r="AG49" s="63" t="s">
        <v>23</v>
      </c>
    </row>
    <row r="50" spans="3:35" s="2" customFormat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T50" s="45"/>
      <c r="U50" s="45"/>
      <c r="V50" s="45"/>
      <c r="W50" s="193" t="s">
        <v>227</v>
      </c>
      <c r="X50"/>
      <c r="Y50" s="113">
        <v>235200</v>
      </c>
      <c r="Z50" s="97"/>
      <c r="AA50" s="97"/>
      <c r="AB50" s="123">
        <f>SUM(Y50:AA50)</f>
        <v>235200</v>
      </c>
      <c r="AC50" s="85"/>
      <c r="AD50" s="113">
        <v>188200</v>
      </c>
      <c r="AE50" s="97"/>
      <c r="AF50" s="97"/>
      <c r="AG50" s="123">
        <f>SUM(AD50:AF50)</f>
        <v>188200</v>
      </c>
      <c r="AI50" s="45"/>
    </row>
    <row r="51" spans="3:35" x14ac:dyDescent="0.25">
      <c r="W51" s="193" t="s">
        <v>228</v>
      </c>
      <c r="Y51" s="113">
        <v>22000</v>
      </c>
      <c r="Z51" s="97"/>
      <c r="AA51" s="97"/>
      <c r="AB51" s="123">
        <f>SUM(Y51:AA51)</f>
        <v>22000</v>
      </c>
      <c r="AC51" s="85"/>
      <c r="AD51" s="113"/>
      <c r="AE51" s="97"/>
      <c r="AF51" s="97"/>
      <c r="AG51" s="123">
        <f>SUM(AD51:AF51)</f>
        <v>0</v>
      </c>
    </row>
    <row r="52" spans="3:35" x14ac:dyDescent="0.25">
      <c r="W52" s="193" t="s">
        <v>229</v>
      </c>
      <c r="Y52" s="113">
        <v>94500</v>
      </c>
      <c r="Z52" s="97"/>
      <c r="AA52" s="97"/>
      <c r="AB52" s="123">
        <f>SUM(Y52:AA52)</f>
        <v>94500</v>
      </c>
      <c r="AC52" s="85"/>
      <c r="AD52" s="138"/>
      <c r="AE52" s="97"/>
      <c r="AF52" s="97"/>
      <c r="AG52" s="123">
        <f>SUM(AD52:AF52)</f>
        <v>0</v>
      </c>
    </row>
    <row r="53" spans="3:35" x14ac:dyDescent="0.25">
      <c r="W53" s="193" t="s">
        <v>230</v>
      </c>
      <c r="Y53" s="113"/>
      <c r="Z53" s="97">
        <v>1442271</v>
      </c>
      <c r="AA53" s="97"/>
      <c r="AB53" s="123"/>
      <c r="AC53" s="85"/>
      <c r="AD53" s="113">
        <v>1860171</v>
      </c>
      <c r="AE53" s="97"/>
      <c r="AF53" s="97"/>
      <c r="AG53" s="123">
        <f>SUM(AD53:AF53)</f>
        <v>1860171</v>
      </c>
    </row>
    <row r="54" spans="3:35" x14ac:dyDescent="0.25">
      <c r="W54" s="194" t="s">
        <v>231</v>
      </c>
      <c r="Y54" s="113"/>
      <c r="Z54" s="97"/>
      <c r="AA54" s="97"/>
      <c r="AB54" s="123"/>
      <c r="AC54" s="85"/>
      <c r="AD54" s="113"/>
      <c r="AE54" s="97">
        <v>10000</v>
      </c>
      <c r="AF54" s="97"/>
      <c r="AG54" s="123"/>
    </row>
    <row r="55" spans="3:35" x14ac:dyDescent="0.25">
      <c r="W55" s="194" t="s">
        <v>232</v>
      </c>
      <c r="Y55" s="113">
        <v>942828</v>
      </c>
      <c r="Z55" s="97">
        <v>728850</v>
      </c>
      <c r="AA55" s="97">
        <v>120000</v>
      </c>
      <c r="AB55" s="123">
        <f>SUM(Y55:AA55)</f>
        <v>1791678</v>
      </c>
      <c r="AC55" s="85"/>
      <c r="AD55" s="113">
        <v>225200</v>
      </c>
      <c r="AE55" s="97">
        <v>200990</v>
      </c>
      <c r="AF55" s="97">
        <v>80000</v>
      </c>
      <c r="AG55" s="123">
        <f>SUM(AD55:AF55)</f>
        <v>506190</v>
      </c>
    </row>
    <row r="56" spans="3:35" x14ac:dyDescent="0.25">
      <c r="W56" s="195" t="s">
        <v>23</v>
      </c>
      <c r="X56" s="2"/>
      <c r="Y56" s="115">
        <f>SUM(Y50:Y55)</f>
        <v>1294528</v>
      </c>
      <c r="Z56" s="100">
        <f>SUM(Z50:Z55)</f>
        <v>2171121</v>
      </c>
      <c r="AA56" s="100">
        <f>SUM(AA50:AA55)</f>
        <v>120000</v>
      </c>
      <c r="AB56" s="101">
        <f>SUM(Y56:AA56)</f>
        <v>3585649</v>
      </c>
      <c r="AC56" s="61"/>
      <c r="AD56" s="115">
        <f>SUM(AD50:AD55)</f>
        <v>2273571</v>
      </c>
      <c r="AE56" s="115">
        <f t="shared" ref="AE56:AG56" si="24">SUM(AE50:AE55)</f>
        <v>210990</v>
      </c>
      <c r="AF56" s="115">
        <f t="shared" si="24"/>
        <v>80000</v>
      </c>
      <c r="AG56" s="115">
        <f t="shared" si="24"/>
        <v>2554561</v>
      </c>
    </row>
    <row r="57" spans="3:35" x14ac:dyDescent="0.25">
      <c r="W57" s="155" t="s">
        <v>222</v>
      </c>
    </row>
    <row r="58" spans="3:35" x14ac:dyDescent="0.25">
      <c r="W58" s="194" t="s">
        <v>233</v>
      </c>
      <c r="Y58" s="112">
        <v>155346</v>
      </c>
      <c r="Z58" s="95">
        <v>283000</v>
      </c>
      <c r="AA58" s="95"/>
      <c r="AB58" s="96">
        <f t="shared" ref="AB58:AB65" si="25">SUM(Y58:AA58)</f>
        <v>438346</v>
      </c>
      <c r="AC58" s="85"/>
      <c r="AD58" s="112"/>
      <c r="AE58" s="95"/>
      <c r="AF58" s="95"/>
      <c r="AG58" s="96">
        <f t="shared" ref="AG58:AG65" si="26">SUM(AD58:AF58)</f>
        <v>0</v>
      </c>
    </row>
    <row r="59" spans="3:35" s="2" customForma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T59" s="45"/>
      <c r="U59" s="45"/>
      <c r="V59" s="45"/>
      <c r="W59" s="194" t="s">
        <v>227</v>
      </c>
      <c r="X59"/>
      <c r="Y59" s="113">
        <v>50000</v>
      </c>
      <c r="Z59" s="97">
        <v>120250</v>
      </c>
      <c r="AA59" s="97"/>
      <c r="AB59" s="123">
        <f t="shared" si="25"/>
        <v>170250</v>
      </c>
      <c r="AC59" s="85"/>
      <c r="AD59" s="113">
        <v>750</v>
      </c>
      <c r="AE59" s="97"/>
      <c r="AF59" s="97"/>
      <c r="AG59" s="123">
        <f t="shared" si="26"/>
        <v>750</v>
      </c>
      <c r="AI59" s="45"/>
    </row>
    <row r="60" spans="3:35" x14ac:dyDescent="0.25">
      <c r="W60" s="194" t="s">
        <v>229</v>
      </c>
      <c r="Y60" s="113">
        <v>16500</v>
      </c>
      <c r="Z60" s="97"/>
      <c r="AA60" s="97"/>
      <c r="AB60" s="123">
        <f t="shared" si="25"/>
        <v>16500</v>
      </c>
      <c r="AC60" s="85"/>
      <c r="AD60" s="113">
        <v>12000</v>
      </c>
      <c r="AE60" s="97"/>
      <c r="AF60" s="97"/>
      <c r="AG60" s="123">
        <f t="shared" si="26"/>
        <v>12000</v>
      </c>
    </row>
    <row r="61" spans="3:35" x14ac:dyDescent="0.25">
      <c r="W61" s="194" t="s">
        <v>234</v>
      </c>
      <c r="Y61" s="113">
        <v>10400</v>
      </c>
      <c r="Z61" s="97"/>
      <c r="AA61" s="97"/>
      <c r="AB61" s="123">
        <f t="shared" si="25"/>
        <v>10400</v>
      </c>
      <c r="AC61" s="85"/>
      <c r="AD61" s="113"/>
      <c r="AE61" s="97"/>
      <c r="AF61" s="97"/>
      <c r="AG61" s="123">
        <f t="shared" si="26"/>
        <v>0</v>
      </c>
    </row>
    <row r="62" spans="3:35" x14ac:dyDescent="0.25">
      <c r="W62" s="194" t="s">
        <v>235</v>
      </c>
      <c r="Y62" s="113"/>
      <c r="Z62" s="97"/>
      <c r="AA62" s="97"/>
      <c r="AB62" s="123"/>
      <c r="AC62" s="85"/>
      <c r="AD62" s="113">
        <v>20000</v>
      </c>
      <c r="AE62" s="97"/>
      <c r="AF62" s="97"/>
      <c r="AG62" s="123"/>
    </row>
    <row r="63" spans="3:35" x14ac:dyDescent="0.25">
      <c r="W63" s="194" t="s">
        <v>230</v>
      </c>
      <c r="Y63" s="113">
        <v>106500</v>
      </c>
      <c r="Z63" s="97">
        <v>9000</v>
      </c>
      <c r="AA63" s="97"/>
      <c r="AB63" s="123">
        <f t="shared" si="25"/>
        <v>115500</v>
      </c>
      <c r="AC63" s="85"/>
      <c r="AD63" s="113"/>
      <c r="AE63" s="97">
        <v>231312</v>
      </c>
      <c r="AF63" s="97"/>
      <c r="AG63" s="123">
        <f t="shared" si="26"/>
        <v>231312</v>
      </c>
    </row>
    <row r="64" spans="3:35" x14ac:dyDescent="0.25">
      <c r="W64" s="194" t="s">
        <v>236</v>
      </c>
      <c r="Y64" s="113">
        <v>20000</v>
      </c>
      <c r="Z64" s="97"/>
      <c r="AA64" s="97"/>
      <c r="AB64" s="123">
        <f t="shared" si="25"/>
        <v>20000</v>
      </c>
      <c r="AC64" s="85"/>
      <c r="AD64" s="113"/>
      <c r="AE64" s="97"/>
      <c r="AF64" s="97"/>
      <c r="AG64" s="123">
        <f t="shared" si="26"/>
        <v>0</v>
      </c>
    </row>
    <row r="65" spans="3:35" x14ac:dyDescent="0.25">
      <c r="W65" s="194" t="s">
        <v>232</v>
      </c>
      <c r="Y65" s="113">
        <v>200201</v>
      </c>
      <c r="Z65" s="97">
        <v>408950</v>
      </c>
      <c r="AA65" s="97">
        <v>122000</v>
      </c>
      <c r="AB65" s="123">
        <f t="shared" si="25"/>
        <v>731151</v>
      </c>
      <c r="AC65" s="85"/>
      <c r="AD65" s="113">
        <v>201325</v>
      </c>
      <c r="AE65" s="97">
        <v>98901</v>
      </c>
      <c r="AF65" s="97">
        <v>70000</v>
      </c>
      <c r="AG65" s="123">
        <f t="shared" si="26"/>
        <v>370226</v>
      </c>
    </row>
    <row r="66" spans="3:35" x14ac:dyDescent="0.25">
      <c r="W66" s="195" t="s">
        <v>23</v>
      </c>
      <c r="X66" s="2"/>
      <c r="Y66" s="115">
        <f>SUM(Y58:Y65)</f>
        <v>558947</v>
      </c>
      <c r="Z66" s="115">
        <f t="shared" ref="Z66:AB66" si="27">SUM(Z58:Z65)</f>
        <v>821200</v>
      </c>
      <c r="AA66" s="115">
        <f t="shared" si="27"/>
        <v>122000</v>
      </c>
      <c r="AB66" s="131">
        <f t="shared" si="27"/>
        <v>1502147</v>
      </c>
      <c r="AC66" s="61"/>
      <c r="AD66" s="115">
        <f>SUM(AD58:AD65)</f>
        <v>234075</v>
      </c>
      <c r="AE66" s="115">
        <f t="shared" ref="AE66:AG66" si="28">SUM(AE58:AE65)</f>
        <v>330213</v>
      </c>
      <c r="AF66" s="115">
        <f t="shared" si="28"/>
        <v>70000</v>
      </c>
      <c r="AG66" s="115">
        <f t="shared" si="28"/>
        <v>614288</v>
      </c>
    </row>
    <row r="67" spans="3:35" x14ac:dyDescent="0.25">
      <c r="W67" s="17"/>
      <c r="Y67" s="85"/>
      <c r="Z67" s="85"/>
      <c r="AA67" s="85"/>
      <c r="AB67" s="85"/>
      <c r="AC67" s="85"/>
      <c r="AD67" s="85"/>
      <c r="AE67" s="85"/>
      <c r="AF67" s="85"/>
      <c r="AG67" s="85"/>
    </row>
    <row r="68" spans="3:35" x14ac:dyDescent="0.25">
      <c r="W68" s="155" t="s">
        <v>23</v>
      </c>
      <c r="X68" s="2"/>
      <c r="Y68" s="196">
        <f>+Y66+Y56</f>
        <v>1853475</v>
      </c>
      <c r="Z68" s="196">
        <f>+Z66+Z56</f>
        <v>2992321</v>
      </c>
      <c r="AA68" s="196">
        <f>+AA66+AA56</f>
        <v>242000</v>
      </c>
      <c r="AB68" s="196">
        <f>SUM(Y68:AA68)</f>
        <v>5087796</v>
      </c>
      <c r="AC68" s="61"/>
      <c r="AD68" s="196">
        <f>+AD66+AD56</f>
        <v>2507646</v>
      </c>
      <c r="AE68" s="196">
        <f>+AE66+AE56</f>
        <v>541203</v>
      </c>
      <c r="AF68" s="196">
        <f>+AF66+AF56</f>
        <v>150000</v>
      </c>
      <c r="AG68" s="196">
        <f>SUM(AD68:AF68)</f>
        <v>3198849</v>
      </c>
    </row>
    <row r="69" spans="3:35" s="2" customFormat="1" ht="12.75" x14ac:dyDescent="0.2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T69" s="45"/>
      <c r="U69" s="45"/>
      <c r="V69" s="45"/>
      <c r="AI69" s="45"/>
    </row>
    <row r="71" spans="3:35" x14ac:dyDescent="0.25">
      <c r="Y71" s="85"/>
      <c r="Z71" s="85"/>
      <c r="AA71" s="85"/>
      <c r="AB71" s="85"/>
      <c r="AC71" s="85"/>
      <c r="AD71" s="85"/>
      <c r="AE71" s="85"/>
      <c r="AF71" s="85"/>
      <c r="AG71" s="85"/>
    </row>
    <row r="72" spans="3:35" x14ac:dyDescent="0.25">
      <c r="Y72" s="85"/>
      <c r="Z72" s="85"/>
      <c r="AA72" s="85"/>
      <c r="AB72" s="85"/>
      <c r="AC72" s="85"/>
      <c r="AD72" s="85"/>
      <c r="AE72" s="85"/>
      <c r="AF72" s="85"/>
      <c r="AG72" s="85"/>
    </row>
    <row r="73" spans="3:35" x14ac:dyDescent="0.25">
      <c r="Y73" s="85"/>
      <c r="Z73" s="85"/>
      <c r="AA73" s="85"/>
      <c r="AB73" s="85"/>
      <c r="AC73" s="85"/>
      <c r="AD73" s="85"/>
      <c r="AE73" s="85"/>
      <c r="AF73" s="85"/>
      <c r="AG73" s="85"/>
    </row>
    <row r="74" spans="3:35" x14ac:dyDescent="0.25">
      <c r="Y74" s="85"/>
      <c r="Z74" s="85"/>
      <c r="AA74" s="85"/>
      <c r="AB74" s="85"/>
      <c r="AC74" s="85"/>
      <c r="AD74" s="85"/>
      <c r="AE74" s="85"/>
      <c r="AF74" s="85"/>
      <c r="AG74" s="85"/>
    </row>
    <row r="75" spans="3:35" x14ac:dyDescent="0.25">
      <c r="Y75" s="85"/>
      <c r="Z75" s="85"/>
      <c r="AA75" s="85"/>
      <c r="AB75" s="85"/>
      <c r="AC75" s="85"/>
      <c r="AD75" s="85"/>
      <c r="AE75" s="85"/>
      <c r="AF75" s="85"/>
      <c r="AG75" s="85"/>
    </row>
    <row r="76" spans="3:35" x14ac:dyDescent="0.25">
      <c r="Y76" s="85"/>
      <c r="Z76" s="85"/>
      <c r="AA76" s="85"/>
      <c r="AB76" s="85"/>
      <c r="AC76" s="85"/>
      <c r="AD76" s="85"/>
      <c r="AE76" s="85"/>
      <c r="AF76" s="85"/>
      <c r="AG76" s="85"/>
    </row>
    <row r="77" spans="3:35" x14ac:dyDescent="0.25">
      <c r="Y77" s="85"/>
      <c r="Z77" s="85"/>
      <c r="AA77" s="85"/>
      <c r="AB77" s="85"/>
      <c r="AC77" s="85"/>
      <c r="AD77" s="85"/>
      <c r="AE77" s="85"/>
      <c r="AF77" s="85"/>
      <c r="AG77" s="85"/>
    </row>
    <row r="78" spans="3:35" x14ac:dyDescent="0.25">
      <c r="Y78" s="85"/>
      <c r="Z78" s="85"/>
      <c r="AA78" s="85"/>
      <c r="AB78" s="85"/>
      <c r="AC78" s="85"/>
      <c r="AD78" s="85"/>
      <c r="AE78" s="85"/>
      <c r="AF78" s="85"/>
      <c r="AG78" s="85"/>
    </row>
    <row r="79" spans="3:35" x14ac:dyDescent="0.25">
      <c r="Y79" s="85"/>
      <c r="Z79" s="85"/>
      <c r="AA79" s="85"/>
      <c r="AB79" s="85"/>
      <c r="AC79" s="85"/>
      <c r="AD79" s="85"/>
      <c r="AE79" s="85"/>
      <c r="AF79" s="85"/>
      <c r="AG79" s="85"/>
    </row>
  </sheetData>
  <mergeCells count="22">
    <mergeCell ref="Y47:AB47"/>
    <mergeCell ref="AD47:AG47"/>
    <mergeCell ref="Y48:AB48"/>
    <mergeCell ref="AD48:AG48"/>
    <mergeCell ref="E31:H31"/>
    <mergeCell ref="J31:M31"/>
    <mergeCell ref="O31:R31"/>
    <mergeCell ref="T31:W31"/>
    <mergeCell ref="Y31:AB31"/>
    <mergeCell ref="AD31:AG31"/>
    <mergeCell ref="AD17:AG17"/>
    <mergeCell ref="E3:H3"/>
    <mergeCell ref="J3:M3"/>
    <mergeCell ref="O3:R3"/>
    <mergeCell ref="T3:W3"/>
    <mergeCell ref="Y3:AB3"/>
    <mergeCell ref="AD3:AG3"/>
    <mergeCell ref="E17:H17"/>
    <mergeCell ref="J17:M17"/>
    <mergeCell ref="O17:R17"/>
    <mergeCell ref="T17:W17"/>
    <mergeCell ref="Y17:AB17"/>
  </mergeCells>
  <pageMargins left="0.7" right="0.7" top="0.75" bottom="0.75" header="0.3" footer="0.3"/>
  <pageSetup scale="3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76C0-CCC8-416C-8837-7CDC6817CF05}">
  <sheetPr>
    <pageSetUpPr fitToPage="1"/>
  </sheetPr>
  <dimension ref="A1:W76"/>
  <sheetViews>
    <sheetView workbookViewId="0">
      <selection activeCell="F14" sqref="F14"/>
    </sheetView>
  </sheetViews>
  <sheetFormatPr defaultRowHeight="15" x14ac:dyDescent="0.25"/>
  <cols>
    <col min="1" max="1" width="16.42578125" style="2" customWidth="1"/>
    <col min="2" max="2" width="9.140625" style="1"/>
    <col min="3" max="3" width="10.140625" style="1" bestFit="1" customWidth="1"/>
    <col min="4" max="4" width="9.140625" style="1"/>
    <col min="5" max="7" width="10.140625" style="1" bestFit="1" customWidth="1"/>
    <col min="8" max="8" width="9.140625" style="1"/>
    <col min="9" max="9" width="10.140625" style="1" bestFit="1" customWidth="1"/>
    <col min="10" max="11" width="9.140625" style="1"/>
    <col min="12" max="13" width="10.140625" style="1" bestFit="1" customWidth="1"/>
    <col min="14" max="22" width="9.140625" style="1"/>
    <col min="23" max="23" width="11.140625" bestFit="1" customWidth="1"/>
  </cols>
  <sheetData>
    <row r="1" spans="1:22" s="3" customFormat="1" ht="18" x14ac:dyDescent="0.25">
      <c r="A1" s="3" t="s">
        <v>237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A2" s="197" t="s">
        <v>19</v>
      </c>
    </row>
    <row r="3" spans="1:22" s="2" customFormat="1" ht="12.75" x14ac:dyDescent="0.2">
      <c r="B3" s="239" t="s">
        <v>213</v>
      </c>
      <c r="C3" s="239"/>
      <c r="D3" s="239"/>
      <c r="E3" s="239" t="s">
        <v>238</v>
      </c>
      <c r="F3" s="239"/>
      <c r="G3" s="239"/>
      <c r="H3" s="239" t="s">
        <v>215</v>
      </c>
      <c r="I3" s="239"/>
      <c r="J3" s="239"/>
      <c r="K3" s="239" t="s">
        <v>216</v>
      </c>
      <c r="L3" s="239"/>
      <c r="M3" s="239"/>
      <c r="N3" s="239" t="s">
        <v>239</v>
      </c>
      <c r="O3" s="239"/>
      <c r="P3" s="239"/>
      <c r="Q3" s="239" t="s">
        <v>219</v>
      </c>
      <c r="R3" s="239"/>
      <c r="S3" s="239"/>
      <c r="T3" s="239" t="s">
        <v>197</v>
      </c>
      <c r="U3" s="239"/>
      <c r="V3" s="239"/>
    </row>
    <row r="4" spans="1:22" s="2" customFormat="1" ht="12.75" x14ac:dyDescent="0.2">
      <c r="B4" s="43" t="s">
        <v>9</v>
      </c>
      <c r="C4" s="43" t="s">
        <v>2</v>
      </c>
      <c r="D4" s="43" t="s">
        <v>5</v>
      </c>
      <c r="E4" s="43" t="s">
        <v>9</v>
      </c>
      <c r="F4" s="43" t="s">
        <v>2</v>
      </c>
      <c r="G4" s="43" t="s">
        <v>5</v>
      </c>
      <c r="H4" s="43" t="s">
        <v>9</v>
      </c>
      <c r="I4" s="43" t="s">
        <v>2</v>
      </c>
      <c r="J4" s="43" t="s">
        <v>5</v>
      </c>
      <c r="K4" s="43" t="s">
        <v>9</v>
      </c>
      <c r="L4" s="43" t="s">
        <v>2</v>
      </c>
      <c r="M4" s="43" t="s">
        <v>5</v>
      </c>
      <c r="N4" s="43" t="s">
        <v>9</v>
      </c>
      <c r="O4" s="43" t="s">
        <v>2</v>
      </c>
      <c r="P4" s="43" t="s">
        <v>5</v>
      </c>
      <c r="Q4" s="43" t="s">
        <v>9</v>
      </c>
      <c r="R4" s="43" t="s">
        <v>2</v>
      </c>
      <c r="S4" s="43" t="s">
        <v>5</v>
      </c>
      <c r="T4" s="43" t="s">
        <v>9</v>
      </c>
      <c r="U4" s="43" t="s">
        <v>2</v>
      </c>
      <c r="V4" s="43" t="s">
        <v>5</v>
      </c>
    </row>
    <row r="5" spans="1:22" x14ac:dyDescent="0.25">
      <c r="A5" s="14" t="s">
        <v>45</v>
      </c>
      <c r="B5" s="112">
        <f>+[1]Ang!B96</f>
        <v>0</v>
      </c>
      <c r="C5" s="95">
        <f>+[1]Ang!B101</f>
        <v>0</v>
      </c>
      <c r="D5" s="96">
        <f>+[1]Ang!B106</f>
        <v>0</v>
      </c>
      <c r="E5" s="112">
        <f>+[1]Ang!C96</f>
        <v>0</v>
      </c>
      <c r="F5" s="95">
        <f>+[1]Ang!C101</f>
        <v>0</v>
      </c>
      <c r="G5" s="96">
        <f>+[1]Ang!C106</f>
        <v>0</v>
      </c>
      <c r="H5" s="112">
        <f>+[1]Ang!D96</f>
        <v>0</v>
      </c>
      <c r="I5" s="95">
        <f>+[1]Ang!D101</f>
        <v>0</v>
      </c>
      <c r="J5" s="96">
        <f>+[1]Ang!D106</f>
        <v>0</v>
      </c>
      <c r="K5" s="112">
        <f>+[1]Ang!E96</f>
        <v>0</v>
      </c>
      <c r="L5" s="95">
        <f>+[1]Ang!E101</f>
        <v>430667</v>
      </c>
      <c r="M5" s="96">
        <f>+[1]Ang!E106</f>
        <v>0</v>
      </c>
      <c r="N5" s="112">
        <f>+[1]Ang!G96</f>
        <v>0</v>
      </c>
      <c r="O5" s="95">
        <f>+[1]Ang!G101</f>
        <v>0</v>
      </c>
      <c r="P5" s="96">
        <f>+[1]Ang!G106</f>
        <v>0</v>
      </c>
      <c r="Q5" s="112">
        <f>+[1]Ang!H96</f>
        <v>0</v>
      </c>
      <c r="R5" s="95">
        <f>+[1]Ang!H101</f>
        <v>0</v>
      </c>
      <c r="S5" s="96">
        <f>+[1]Ang!H106</f>
        <v>0</v>
      </c>
      <c r="T5" s="112">
        <f>+[1]Ang!K96</f>
        <v>0</v>
      </c>
      <c r="U5" s="95">
        <f>+[1]Ang!K101</f>
        <v>1442271</v>
      </c>
      <c r="V5" s="96">
        <f>+[1]Ang!K106</f>
        <v>0</v>
      </c>
    </row>
    <row r="6" spans="1:22" x14ac:dyDescent="0.25">
      <c r="A6" s="14" t="s">
        <v>1</v>
      </c>
      <c r="B6" s="113">
        <f>+[1]Ben!B96</f>
        <v>0</v>
      </c>
      <c r="C6" s="97">
        <f>+[1]Ben!B101</f>
        <v>0</v>
      </c>
      <c r="D6" s="123">
        <f>+[1]Ben!B106</f>
        <v>0</v>
      </c>
      <c r="E6" s="113">
        <f>+[1]Ben!C96</f>
        <v>0</v>
      </c>
      <c r="F6" s="97">
        <f>+[1]Ben!C101</f>
        <v>0</v>
      </c>
      <c r="G6" s="123">
        <f>+[1]Ben!C106</f>
        <v>27223</v>
      </c>
      <c r="H6" s="113">
        <f>+[1]Ben!D96</f>
        <v>0</v>
      </c>
      <c r="I6" s="97">
        <f>+[1]Ben!D101</f>
        <v>0</v>
      </c>
      <c r="J6" s="123">
        <f>+[1]Ben!D106</f>
        <v>0</v>
      </c>
      <c r="K6" s="113">
        <f>+[1]Ben!E96</f>
        <v>0</v>
      </c>
      <c r="L6" s="97">
        <f>+[1]Ben!E101</f>
        <v>0</v>
      </c>
      <c r="M6" s="123">
        <f>+[1]Ben!E106</f>
        <v>0</v>
      </c>
      <c r="N6" s="113">
        <f>+[1]Ben!G96</f>
        <v>0</v>
      </c>
      <c r="O6" s="97">
        <f>+[1]Ben!G101</f>
        <v>0</v>
      </c>
      <c r="P6" s="123">
        <f>+[1]Ben!G106</f>
        <v>0</v>
      </c>
      <c r="Q6" s="113">
        <f>+[1]Ben!H96</f>
        <v>0</v>
      </c>
      <c r="R6" s="97">
        <f>+[1]Ben!H101</f>
        <v>0</v>
      </c>
      <c r="S6" s="123">
        <f>+[1]Ben!H106</f>
        <v>0</v>
      </c>
      <c r="T6" s="113">
        <f>+[1]Ben!K96</f>
        <v>0</v>
      </c>
      <c r="U6" s="97">
        <f>+[1]Ben!K101</f>
        <v>0</v>
      </c>
      <c r="V6" s="123">
        <f>+[1]Ben!K106</f>
        <v>0</v>
      </c>
    </row>
    <row r="7" spans="1:22" x14ac:dyDescent="0.25">
      <c r="A7" s="14" t="s">
        <v>46</v>
      </c>
      <c r="B7" s="113">
        <f>+[1]Bot!B96</f>
        <v>0</v>
      </c>
      <c r="C7" s="97">
        <f>+[1]Bot!B101</f>
        <v>0</v>
      </c>
      <c r="D7" s="123">
        <f>+[1]Bot!B106</f>
        <v>0</v>
      </c>
      <c r="E7" s="113">
        <f>+[1]Bot!C96</f>
        <v>0</v>
      </c>
      <c r="F7" s="97">
        <f>+[1]Bot!C101</f>
        <v>0</v>
      </c>
      <c r="G7" s="123">
        <f>+[1]Bot!C106</f>
        <v>0</v>
      </c>
      <c r="H7" s="113">
        <f>+[1]Bot!D96</f>
        <v>0</v>
      </c>
      <c r="I7" s="97">
        <f>+[1]Bot!D101</f>
        <v>0</v>
      </c>
      <c r="J7" s="123">
        <f>+[1]Bot!D106</f>
        <v>0</v>
      </c>
      <c r="K7" s="113">
        <f>+[1]Bot!E96</f>
        <v>0</v>
      </c>
      <c r="L7" s="97">
        <f>+[1]Bot!E101</f>
        <v>0</v>
      </c>
      <c r="M7" s="123">
        <f>+[1]Bot!E106</f>
        <v>0</v>
      </c>
      <c r="N7" s="113">
        <f>+[1]Bot!G96</f>
        <v>0</v>
      </c>
      <c r="O7" s="97">
        <f>+[1]Bot!G101</f>
        <v>0</v>
      </c>
      <c r="P7" s="123">
        <f>+[1]Bot!G106</f>
        <v>0</v>
      </c>
      <c r="Q7" s="113">
        <f>+[1]Bot!H96</f>
        <v>0</v>
      </c>
      <c r="R7" s="97">
        <f>+[1]Bot!H101</f>
        <v>0</v>
      </c>
      <c r="S7" s="123">
        <f>+[1]Bot!H106</f>
        <v>0</v>
      </c>
      <c r="T7" s="113">
        <f>+[1]Bot!K96</f>
        <v>0</v>
      </c>
      <c r="U7" s="97">
        <f>+[1]Bot!K101</f>
        <v>0</v>
      </c>
      <c r="V7" s="123">
        <f>+[1]Bot!K106</f>
        <v>0</v>
      </c>
    </row>
    <row r="8" spans="1:22" x14ac:dyDescent="0.25">
      <c r="A8" s="14" t="s">
        <v>3</v>
      </c>
      <c r="B8" s="113">
        <f>+[1]BF!B96</f>
        <v>0</v>
      </c>
      <c r="C8" s="97">
        <f>+[1]BF!B101</f>
        <v>0</v>
      </c>
      <c r="D8" s="123">
        <f>+[1]BF!B106</f>
        <v>0</v>
      </c>
      <c r="E8" s="113">
        <f>+[1]BF!C96</f>
        <v>0</v>
      </c>
      <c r="F8" s="97">
        <f>+[1]BF!C101</f>
        <v>0</v>
      </c>
      <c r="G8" s="123">
        <f>+[1]BF!C106</f>
        <v>11894230</v>
      </c>
      <c r="H8" s="113">
        <f>+[1]BF!D96</f>
        <v>0</v>
      </c>
      <c r="I8" s="97">
        <f>+[1]BF!D101</f>
        <v>0</v>
      </c>
      <c r="J8" s="123">
        <f>+[1]BF!D106</f>
        <v>0</v>
      </c>
      <c r="K8" s="113">
        <f>+[1]BF!E96</f>
        <v>0</v>
      </c>
      <c r="L8" s="97">
        <f>+[1]BF!E101</f>
        <v>500000</v>
      </c>
      <c r="M8" s="123">
        <f>+[1]BF!E106</f>
        <v>0</v>
      </c>
      <c r="N8" s="113">
        <f>+[1]BF!G96</f>
        <v>0</v>
      </c>
      <c r="O8" s="97">
        <f>+[1]BF!G101</f>
        <v>0</v>
      </c>
      <c r="P8" s="123">
        <f>+[1]BF!G106</f>
        <v>0</v>
      </c>
      <c r="Q8" s="113">
        <f>+[1]BF!H96</f>
        <v>0</v>
      </c>
      <c r="R8" s="97">
        <f>+[1]BF!H101</f>
        <v>0</v>
      </c>
      <c r="S8" s="123">
        <f>+[1]BF!H106</f>
        <v>0</v>
      </c>
      <c r="T8" s="113">
        <f>+[1]BF!K96</f>
        <v>63500</v>
      </c>
      <c r="U8" s="97">
        <f>+[1]BF!K101</f>
        <v>0</v>
      </c>
      <c r="V8" s="123">
        <f>+[1]BF!K106</f>
        <v>0</v>
      </c>
    </row>
    <row r="9" spans="1:22" x14ac:dyDescent="0.25">
      <c r="A9" s="14" t="s">
        <v>4</v>
      </c>
      <c r="B9" s="113">
        <f>+[1]Bur!B96</f>
        <v>0</v>
      </c>
      <c r="C9" s="97">
        <f>+[1]Bur!B101</f>
        <v>0</v>
      </c>
      <c r="D9" s="123">
        <f>+[1]Bur!B106</f>
        <v>0</v>
      </c>
      <c r="E9" s="113">
        <f>+[1]Bur!C96</f>
        <v>0</v>
      </c>
      <c r="F9" s="97">
        <f>+[1]Bur!C101</f>
        <v>0</v>
      </c>
      <c r="G9" s="123">
        <f>+[1]Bur!C106</f>
        <v>0</v>
      </c>
      <c r="H9" s="113">
        <f>+[1]Bur!D96</f>
        <v>0</v>
      </c>
      <c r="I9" s="97">
        <f>+[1]Bur!D101</f>
        <v>0</v>
      </c>
      <c r="J9" s="123">
        <f>+[1]Bur!D106</f>
        <v>0</v>
      </c>
      <c r="K9" s="113">
        <f>+[1]Bur!E96</f>
        <v>468253</v>
      </c>
      <c r="L9" s="97">
        <f>+[1]Bur!E101</f>
        <v>0</v>
      </c>
      <c r="M9" s="123">
        <f>+[1]Bur!E106</f>
        <v>322602</v>
      </c>
      <c r="N9" s="113">
        <f>+[1]Bur!G96</f>
        <v>0</v>
      </c>
      <c r="O9" s="97">
        <f>+[1]Bur!G101</f>
        <v>0</v>
      </c>
      <c r="P9" s="123">
        <f>+[1]Bur!G106</f>
        <v>0</v>
      </c>
      <c r="Q9" s="113">
        <f>+[1]Bur!H96</f>
        <v>0</v>
      </c>
      <c r="R9" s="97">
        <f>+[1]Bur!H101</f>
        <v>0</v>
      </c>
      <c r="S9" s="123">
        <f>+[1]Bur!H106</f>
        <v>0</v>
      </c>
      <c r="T9" s="113">
        <f>+[1]Bur!K96</f>
        <v>0</v>
      </c>
      <c r="U9" s="97">
        <f>+[1]Bur!K101</f>
        <v>0</v>
      </c>
      <c r="V9" s="123">
        <f>+[1]Bur!K106</f>
        <v>0</v>
      </c>
    </row>
    <row r="10" spans="1:22" x14ac:dyDescent="0.25">
      <c r="A10" s="14" t="s">
        <v>96</v>
      </c>
      <c r="B10" s="113">
        <f>+[1]CAR!B96</f>
        <v>0</v>
      </c>
      <c r="C10" s="97">
        <f>+[1]CAR!B101</f>
        <v>0</v>
      </c>
      <c r="D10" s="123">
        <f>+[1]CAR!B106</f>
        <v>0</v>
      </c>
      <c r="E10" s="113">
        <f>+[1]CAR!C96</f>
        <v>0</v>
      </c>
      <c r="F10" s="97">
        <f>+[1]CAR!C101</f>
        <v>0</v>
      </c>
      <c r="G10" s="123">
        <f>+[1]CAR!C106</f>
        <v>181850</v>
      </c>
      <c r="H10" s="113">
        <f>+[1]CAR!D96</f>
        <v>0</v>
      </c>
      <c r="I10" s="97">
        <f>+[1]CAR!D101</f>
        <v>0</v>
      </c>
      <c r="J10" s="123">
        <f>+[1]CAR!D106</f>
        <v>0</v>
      </c>
      <c r="K10" s="113">
        <f>+[1]CAR!E96</f>
        <v>0</v>
      </c>
      <c r="L10" s="97">
        <f>+[1]CAR!E101</f>
        <v>0</v>
      </c>
      <c r="M10" s="123">
        <f>+[1]CAR!E106</f>
        <v>0</v>
      </c>
      <c r="N10" s="113">
        <f>+[1]CAR!G96</f>
        <v>0</v>
      </c>
      <c r="O10" s="97">
        <f>+[1]CAR!G101</f>
        <v>0</v>
      </c>
      <c r="P10" s="123">
        <f>+[1]CAR!G106</f>
        <v>0</v>
      </c>
      <c r="Q10" s="113">
        <f>+[1]CAR!H96</f>
        <v>0</v>
      </c>
      <c r="R10" s="97">
        <f>+[1]CAR!H101</f>
        <v>0</v>
      </c>
      <c r="S10" s="123">
        <f>+[1]CAR!H106</f>
        <v>0</v>
      </c>
      <c r="T10" s="113">
        <f>+[1]CAR!K96</f>
        <v>0</v>
      </c>
      <c r="U10" s="97">
        <f>+[1]CAR!K101</f>
        <v>0</v>
      </c>
      <c r="V10" s="123">
        <f>+[1]CAR!K106</f>
        <v>0</v>
      </c>
    </row>
    <row r="11" spans="1:22" x14ac:dyDescent="0.25">
      <c r="A11" s="14" t="s">
        <v>48</v>
      </c>
      <c r="B11" s="113">
        <f>+[1]Cam!B96</f>
        <v>0</v>
      </c>
      <c r="C11" s="97">
        <f>+[1]Cam!B101</f>
        <v>0</v>
      </c>
      <c r="D11" s="123">
        <f>+[1]Cam!B106</f>
        <v>0</v>
      </c>
      <c r="E11" s="113">
        <f>+[1]Cam!C96</f>
        <v>0</v>
      </c>
      <c r="F11" s="97">
        <f>+[1]Cam!C101</f>
        <v>0</v>
      </c>
      <c r="G11" s="123">
        <f>+[1]Cam!C106</f>
        <v>0</v>
      </c>
      <c r="H11" s="113">
        <f>+[1]Cam!D96</f>
        <v>33450</v>
      </c>
      <c r="I11" s="97">
        <f>+[1]Cam!D101</f>
        <v>0</v>
      </c>
      <c r="J11" s="123">
        <f>+[1]Cam!D106</f>
        <v>0</v>
      </c>
      <c r="K11" s="113">
        <f>+[1]Cam!E96</f>
        <v>0</v>
      </c>
      <c r="L11" s="97">
        <f>+[1]Cam!E101</f>
        <v>0</v>
      </c>
      <c r="M11" s="123">
        <f>+[1]Cam!E106</f>
        <v>0</v>
      </c>
      <c r="N11" s="113">
        <f>+[1]Cam!G96</f>
        <v>0</v>
      </c>
      <c r="O11" s="97">
        <f>+[1]Cam!G101</f>
        <v>0</v>
      </c>
      <c r="P11" s="123">
        <f>+[1]Cam!G106</f>
        <v>0</v>
      </c>
      <c r="Q11" s="113">
        <f>+[1]Cam!H96</f>
        <v>11142</v>
      </c>
      <c r="R11" s="97">
        <f>+[1]Cam!H101</f>
        <v>2047</v>
      </c>
      <c r="S11" s="123">
        <f>+[1]Cam!H106</f>
        <v>0</v>
      </c>
      <c r="T11" s="113">
        <f>+[1]Cam!K96</f>
        <v>90850</v>
      </c>
      <c r="U11" s="97">
        <f>+[1]Cam!K101</f>
        <v>0</v>
      </c>
      <c r="V11" s="123">
        <f>+[1]Cam!K106</f>
        <v>0</v>
      </c>
    </row>
    <row r="12" spans="1:22" x14ac:dyDescent="0.25">
      <c r="A12" t="s">
        <v>49</v>
      </c>
      <c r="B12" s="113">
        <f>+[1]CV!B96</f>
        <v>0</v>
      </c>
      <c r="C12" s="97">
        <f>+[1]CV!B101</f>
        <v>0</v>
      </c>
      <c r="D12" s="123">
        <f>+[1]CV!B106</f>
        <v>0</v>
      </c>
      <c r="E12" s="113">
        <f>+[1]CV!C96</f>
        <v>0</v>
      </c>
      <c r="F12" s="97">
        <f>+[1]CV!C101</f>
        <v>6569</v>
      </c>
      <c r="G12" s="123">
        <f>+[1]CV!C106</f>
        <v>0</v>
      </c>
      <c r="H12" s="113">
        <f>+[1]CV!D96</f>
        <v>0</v>
      </c>
      <c r="I12" s="97">
        <f>+[1]CV!D101</f>
        <v>0</v>
      </c>
      <c r="J12" s="123">
        <f>+[1]CV!D106</f>
        <v>0</v>
      </c>
      <c r="K12" s="113">
        <f>+[1]CV!E96</f>
        <v>0</v>
      </c>
      <c r="L12" s="97">
        <f>+[1]CV!E101</f>
        <v>0</v>
      </c>
      <c r="M12" s="123">
        <f>+[1]CV!E106</f>
        <v>0</v>
      </c>
      <c r="N12" s="113">
        <f>+[1]CV!G96</f>
        <v>0</v>
      </c>
      <c r="O12" s="97">
        <f>+[1]CV!G101</f>
        <v>0</v>
      </c>
      <c r="P12" s="123">
        <f>+[1]CV!G106</f>
        <v>0</v>
      </c>
      <c r="Q12" s="113">
        <f>+[1]CV!H96</f>
        <v>0</v>
      </c>
      <c r="R12" s="97">
        <f>+[1]CV!H101</f>
        <v>0</v>
      </c>
      <c r="S12" s="123">
        <f>+[1]CV!H106</f>
        <v>0</v>
      </c>
      <c r="T12" s="113">
        <f>+[1]CV!K96</f>
        <v>0</v>
      </c>
      <c r="U12" s="97">
        <f>+[1]CV!K101</f>
        <v>0</v>
      </c>
      <c r="V12" s="123">
        <f>+[1]CV!K106</f>
        <v>0</v>
      </c>
    </row>
    <row r="13" spans="1:22" x14ac:dyDescent="0.25">
      <c r="A13" s="14" t="s">
        <v>50</v>
      </c>
      <c r="B13" s="113">
        <f>+[1]Chad!B96</f>
        <v>0</v>
      </c>
      <c r="C13" s="97">
        <f>+[1]Chad!B101</f>
        <v>0</v>
      </c>
      <c r="D13" s="123">
        <f>+[1]Chad!B106</f>
        <v>0</v>
      </c>
      <c r="E13" s="113">
        <f>+[1]Chad!C96</f>
        <v>367576</v>
      </c>
      <c r="F13" s="97">
        <f>+[1]Chad!C101</f>
        <v>323834</v>
      </c>
      <c r="G13" s="123">
        <f>+[1]Chad!C106</f>
        <v>0</v>
      </c>
      <c r="H13" s="113">
        <f>+[1]Chad!D96</f>
        <v>488650</v>
      </c>
      <c r="I13" s="97">
        <f>+[1]Chad!D101</f>
        <v>0</v>
      </c>
      <c r="J13" s="123">
        <f>+[1]Chad!D106</f>
        <v>0</v>
      </c>
      <c r="K13" s="113">
        <f>+[1]Chad!E96</f>
        <v>0</v>
      </c>
      <c r="L13" s="97">
        <f>+[1]Chad!E101</f>
        <v>0</v>
      </c>
      <c r="M13" s="123">
        <f>+[1]Chad!E106</f>
        <v>0</v>
      </c>
      <c r="N13" s="113">
        <f>+[1]Chad!G96</f>
        <v>0</v>
      </c>
      <c r="O13" s="97">
        <f>+[1]Chad!G101</f>
        <v>0</v>
      </c>
      <c r="P13" s="123">
        <f>+[1]Chad!G106</f>
        <v>0</v>
      </c>
      <c r="Q13" s="113">
        <f>+[1]Chad!H96</f>
        <v>0</v>
      </c>
      <c r="R13" s="97">
        <f>+[1]Chad!H101</f>
        <v>0</v>
      </c>
      <c r="S13" s="123">
        <f>+[1]Chad!H106</f>
        <v>0</v>
      </c>
      <c r="T13" s="113">
        <f>+[1]Chad!K96</f>
        <v>10000</v>
      </c>
      <c r="U13" s="97">
        <f>+[1]Chad!K101</f>
        <v>35500</v>
      </c>
      <c r="V13" s="123">
        <f>+[1]Chad!K106</f>
        <v>0</v>
      </c>
    </row>
    <row r="14" spans="1:22" x14ac:dyDescent="0.25">
      <c r="A14" s="14" t="s">
        <v>51</v>
      </c>
      <c r="B14" s="113">
        <f>+[1]Com!B96</f>
        <v>0</v>
      </c>
      <c r="C14" s="97">
        <f>+[1]Com!B101</f>
        <v>0</v>
      </c>
      <c r="D14" s="123">
        <f>+[1]Com!B106</f>
        <v>0</v>
      </c>
      <c r="E14" s="113">
        <f>+[1]Com!C96</f>
        <v>108000</v>
      </c>
      <c r="F14" s="97">
        <f>+[1]Com!C101</f>
        <v>0</v>
      </c>
      <c r="G14" s="123">
        <f>+[1]Com!C106</f>
        <v>0</v>
      </c>
      <c r="H14" s="113">
        <f>+[1]Com!D96</f>
        <v>0</v>
      </c>
      <c r="I14" s="97">
        <f>+[1]Com!D101</f>
        <v>0</v>
      </c>
      <c r="J14" s="123">
        <f>+[1]Com!D106</f>
        <v>0</v>
      </c>
      <c r="K14" s="113">
        <f>+[1]Com!E96</f>
        <v>0</v>
      </c>
      <c r="L14" s="97">
        <f>+[1]Com!E101</f>
        <v>0</v>
      </c>
      <c r="M14" s="123">
        <f>+[1]Com!E106</f>
        <v>0</v>
      </c>
      <c r="N14" s="113">
        <f>+[1]Com!G96</f>
        <v>0</v>
      </c>
      <c r="O14" s="97">
        <f>+[1]Com!G101</f>
        <v>0</v>
      </c>
      <c r="P14" s="123">
        <f>+[1]Com!G106</f>
        <v>0</v>
      </c>
      <c r="Q14" s="113">
        <f>+[1]Com!H96</f>
        <v>0</v>
      </c>
      <c r="R14" s="97">
        <f>+[1]Com!H101</f>
        <v>0</v>
      </c>
      <c r="S14" s="123">
        <f>+[1]Com!H106</f>
        <v>0</v>
      </c>
      <c r="T14" s="113">
        <f>+[1]Com!K96</f>
        <v>0</v>
      </c>
      <c r="U14" s="97">
        <f>+[1]Com!K101</f>
        <v>0</v>
      </c>
      <c r="V14" s="123">
        <f>+[1]Com!K106</f>
        <v>0</v>
      </c>
    </row>
    <row r="15" spans="1:22" x14ac:dyDescent="0.25">
      <c r="A15" s="14" t="s">
        <v>52</v>
      </c>
      <c r="B15" s="113">
        <f>+[1]Con!B96</f>
        <v>0</v>
      </c>
      <c r="C15" s="97">
        <f>+[1]Con!B101</f>
        <v>0</v>
      </c>
      <c r="D15" s="123">
        <f>+[1]Con!B106</f>
        <v>0</v>
      </c>
      <c r="E15" s="113">
        <f>+[1]Con!C96</f>
        <v>0</v>
      </c>
      <c r="F15" s="97">
        <f>+[1]Con!C101</f>
        <v>0</v>
      </c>
      <c r="G15" s="123">
        <f>+[1]Con!C106</f>
        <v>1512844</v>
      </c>
      <c r="H15" s="113">
        <f>+[1]Con!D96</f>
        <v>32517</v>
      </c>
      <c r="I15" s="97">
        <f>+[1]Con!D101</f>
        <v>8000</v>
      </c>
      <c r="J15" s="123">
        <f>+[1]Con!D106</f>
        <v>0</v>
      </c>
      <c r="K15" s="113">
        <f>+[1]Con!E96</f>
        <v>0</v>
      </c>
      <c r="L15" s="97">
        <f>+[1]Con!E101</f>
        <v>0</v>
      </c>
      <c r="M15" s="123">
        <f>+[1]Con!E106</f>
        <v>0</v>
      </c>
      <c r="N15" s="113">
        <f>+[1]Con!G96</f>
        <v>0</v>
      </c>
      <c r="O15" s="97">
        <f>+[1]Con!G101</f>
        <v>0</v>
      </c>
      <c r="P15" s="123">
        <f>+[1]Con!G106</f>
        <v>0</v>
      </c>
      <c r="Q15" s="113">
        <f>+[1]Con!H96</f>
        <v>0</v>
      </c>
      <c r="R15" s="97">
        <f>+[1]Con!H101</f>
        <v>0</v>
      </c>
      <c r="S15" s="123">
        <f>+[1]Con!H106</f>
        <v>0</v>
      </c>
      <c r="T15" s="113">
        <f>+[1]Con!K96</f>
        <v>0</v>
      </c>
      <c r="U15" s="97">
        <f>+[1]Con!K101</f>
        <v>0</v>
      </c>
      <c r="V15" s="123">
        <f>+[1]Con!K106</f>
        <v>0</v>
      </c>
    </row>
    <row r="16" spans="1:22" x14ac:dyDescent="0.25">
      <c r="A16" s="14" t="s">
        <v>53</v>
      </c>
      <c r="B16" s="113">
        <f>+[1]CI!B96</f>
        <v>0</v>
      </c>
      <c r="C16" s="97">
        <f>+[1]CI!B101</f>
        <v>0</v>
      </c>
      <c r="D16" s="123">
        <f>+[1]CI!B106</f>
        <v>0</v>
      </c>
      <c r="E16" s="113">
        <f>+[1]CI!C96</f>
        <v>0</v>
      </c>
      <c r="F16" s="97">
        <f>+[1]CI!C101</f>
        <v>0</v>
      </c>
      <c r="G16" s="123">
        <f>+[1]CI!C106</f>
        <v>3696944</v>
      </c>
      <c r="H16" s="113">
        <f>+[1]CI!D96</f>
        <v>0</v>
      </c>
      <c r="I16" s="97">
        <f>+[1]CI!D101</f>
        <v>0</v>
      </c>
      <c r="J16" s="123">
        <f>+[1]CI!D106</f>
        <v>0</v>
      </c>
      <c r="K16" s="113">
        <f>+[1]CI!E96</f>
        <v>0</v>
      </c>
      <c r="L16" s="97">
        <f>+[1]CI!E101</f>
        <v>2012878</v>
      </c>
      <c r="M16" s="76">
        <f>+[1]CI!E106</f>
        <v>0</v>
      </c>
      <c r="N16" s="113">
        <f>+[1]CI!G96</f>
        <v>0</v>
      </c>
      <c r="O16" s="97">
        <f>+[1]CI!G101</f>
        <v>0</v>
      </c>
      <c r="P16" s="123">
        <f>+[1]CI!G106</f>
        <v>0</v>
      </c>
      <c r="Q16" s="113">
        <f>+[1]CI!H96</f>
        <v>0</v>
      </c>
      <c r="R16" s="97">
        <f>+[1]CI!H101</f>
        <v>0</v>
      </c>
      <c r="S16" s="123">
        <f>+[1]CI!H106</f>
        <v>0</v>
      </c>
      <c r="T16" s="113">
        <f>+[1]CI!K96</f>
        <v>21700</v>
      </c>
      <c r="U16" s="97">
        <f>+[1]CI!K101</f>
        <v>300</v>
      </c>
      <c r="V16" s="123">
        <f>+[1]CI!K106</f>
        <v>0</v>
      </c>
    </row>
    <row r="17" spans="1:22" x14ac:dyDescent="0.25">
      <c r="A17" s="14" t="s">
        <v>54</v>
      </c>
      <c r="B17" s="113">
        <f>+[1]Djb!B96</f>
        <v>0</v>
      </c>
      <c r="C17" s="97">
        <f>+[1]Djb!B101</f>
        <v>0</v>
      </c>
      <c r="D17" s="123">
        <f>+[1]Djb!B106</f>
        <v>0</v>
      </c>
      <c r="E17" s="113">
        <f>+[1]Djb!C96</f>
        <v>0</v>
      </c>
      <c r="F17" s="97">
        <f>+[1]Djb!C101</f>
        <v>0</v>
      </c>
      <c r="G17" s="123">
        <f>+[1]Djb!C106</f>
        <v>0</v>
      </c>
      <c r="H17" s="113">
        <f>+[1]Djb!D96</f>
        <v>20000</v>
      </c>
      <c r="I17" s="97">
        <f>+[1]Djb!D101</f>
        <v>0</v>
      </c>
      <c r="J17" s="123">
        <f>+[1]Djb!D106</f>
        <v>256421</v>
      </c>
      <c r="K17" s="113">
        <f>+[1]Djb!E96</f>
        <v>0</v>
      </c>
      <c r="L17" s="97">
        <f>+[1]Djb!E101</f>
        <v>0</v>
      </c>
      <c r="M17" s="123">
        <f>+[1]Djb!E106</f>
        <v>0</v>
      </c>
      <c r="N17" s="113">
        <f>+[1]Djb!G96</f>
        <v>0</v>
      </c>
      <c r="O17" s="97">
        <f>+[1]Djb!G101</f>
        <v>0</v>
      </c>
      <c r="P17" s="123">
        <f>+[1]Djb!G106</f>
        <v>0</v>
      </c>
      <c r="Q17" s="113">
        <f>+[1]Djb!H96</f>
        <v>0</v>
      </c>
      <c r="R17" s="97">
        <f>+[1]Djb!H101</f>
        <v>0</v>
      </c>
      <c r="S17" s="123">
        <f>+[1]Djb!H106</f>
        <v>0</v>
      </c>
      <c r="T17" s="113">
        <f>+[1]Djb!K96</f>
        <v>0</v>
      </c>
      <c r="U17" s="97">
        <f>+[1]Djb!K101</f>
        <v>130000</v>
      </c>
      <c r="V17" s="123">
        <f>+[1]Djb!K106</f>
        <v>0</v>
      </c>
    </row>
    <row r="18" spans="1:22" x14ac:dyDescent="0.25">
      <c r="A18" s="14" t="s">
        <v>240</v>
      </c>
      <c r="B18" s="113">
        <f>+[1]DRC!B96</f>
        <v>0</v>
      </c>
      <c r="C18" s="97">
        <f>+[1]DRC!B101</f>
        <v>11492325</v>
      </c>
      <c r="D18" s="123">
        <f>+[1]DRC!B106</f>
        <v>4938750</v>
      </c>
      <c r="E18" s="113">
        <f>+[1]DRC!C96</f>
        <v>0</v>
      </c>
      <c r="F18" s="97">
        <f>+[1]DRC!C101</f>
        <v>1045018</v>
      </c>
      <c r="G18" s="123">
        <f>+[1]DRC!C106</f>
        <v>3502711</v>
      </c>
      <c r="H18" s="113">
        <f>+[1]DRC!D96</f>
        <v>0</v>
      </c>
      <c r="I18" s="97">
        <f>+[1]DRC!D101</f>
        <v>0</v>
      </c>
      <c r="J18" s="123">
        <f>+[1]DRC!D106</f>
        <v>100000</v>
      </c>
      <c r="K18" s="113">
        <f>+[1]DRC!E96</f>
        <v>0</v>
      </c>
      <c r="L18" s="97">
        <f>+[1]DRC!E101</f>
        <v>2316867</v>
      </c>
      <c r="M18" s="123">
        <f>+[1]DRC!E106</f>
        <v>0</v>
      </c>
      <c r="N18" s="113">
        <f>+[1]DRC!G96</f>
        <v>0</v>
      </c>
      <c r="O18" s="97">
        <f>+[1]DRC!G101</f>
        <v>0</v>
      </c>
      <c r="P18" s="123">
        <f>+[1]DRC!G106</f>
        <v>0</v>
      </c>
      <c r="Q18" s="113">
        <f>+[1]DRC!H96</f>
        <v>0</v>
      </c>
      <c r="R18" s="97">
        <f>+[1]DRC!H101</f>
        <v>0</v>
      </c>
      <c r="S18" s="123">
        <f>+[1]DRC!H106</f>
        <v>0</v>
      </c>
      <c r="T18" s="113">
        <f>+[1]DRC!K96</f>
        <v>0</v>
      </c>
      <c r="U18" s="97">
        <f>+[1]DRC!K101</f>
        <v>0</v>
      </c>
      <c r="V18" s="123">
        <f>+[1]DRC!K106</f>
        <v>0</v>
      </c>
    </row>
    <row r="19" spans="1:22" x14ac:dyDescent="0.25">
      <c r="A19" s="14" t="s">
        <v>241</v>
      </c>
      <c r="B19" s="113">
        <f>+[1]EG!B96</f>
        <v>0</v>
      </c>
      <c r="C19" s="97">
        <f>+[1]EG!B101</f>
        <v>0</v>
      </c>
      <c r="D19" s="123">
        <f>+[1]EG!B106</f>
        <v>0</v>
      </c>
      <c r="E19" s="113">
        <f>+[1]EG!C96</f>
        <v>0</v>
      </c>
      <c r="F19" s="97">
        <f>+[1]EG!C101</f>
        <v>0</v>
      </c>
      <c r="G19" s="123">
        <f>+[1]EG!C106</f>
        <v>0</v>
      </c>
      <c r="H19" s="113">
        <f>+[1]EG!D96</f>
        <v>0</v>
      </c>
      <c r="I19" s="97">
        <f>+[1]EG!D101</f>
        <v>0</v>
      </c>
      <c r="J19" s="123">
        <f>+[1]EG!D106</f>
        <v>0</v>
      </c>
      <c r="K19" s="113">
        <f>+[1]EG!E96</f>
        <v>0</v>
      </c>
      <c r="L19" s="97">
        <f>+[1]EG!E101</f>
        <v>0</v>
      </c>
      <c r="M19" s="123">
        <f>+[1]EG!E106</f>
        <v>0</v>
      </c>
      <c r="N19" s="113">
        <f>+[1]EG!G96</f>
        <v>0</v>
      </c>
      <c r="O19" s="97">
        <f>+[1]EG!G101</f>
        <v>0</v>
      </c>
      <c r="P19" s="123">
        <f>+[1]EG!G106</f>
        <v>0</v>
      </c>
      <c r="Q19" s="113">
        <f>+[1]EG!H96</f>
        <v>0</v>
      </c>
      <c r="R19" s="97">
        <f>+[1]EG!H101</f>
        <v>50000</v>
      </c>
      <c r="S19" s="123">
        <f>+[1]EG!H106</f>
        <v>0</v>
      </c>
      <c r="T19" s="113">
        <f>+[1]EG!K96</f>
        <v>0</v>
      </c>
      <c r="U19" s="97">
        <f>+[1]EG!K101</f>
        <v>0</v>
      </c>
      <c r="V19" s="123">
        <f>+[1]EG!K106</f>
        <v>0</v>
      </c>
    </row>
    <row r="20" spans="1:22" x14ac:dyDescent="0.25">
      <c r="A20" s="14" t="s">
        <v>57</v>
      </c>
      <c r="B20" s="113">
        <f>+[1]Eri!B96</f>
        <v>0</v>
      </c>
      <c r="C20" s="97">
        <f>+[1]Eri!B101</f>
        <v>0</v>
      </c>
      <c r="D20" s="123">
        <f>+[1]Eri!B106</f>
        <v>0</v>
      </c>
      <c r="E20" s="113">
        <f>+[1]Eri!C96</f>
        <v>0</v>
      </c>
      <c r="F20" s="97">
        <f>+[1]Eri!C101</f>
        <v>0</v>
      </c>
      <c r="G20" s="123">
        <f>+[1]Eri!C106</f>
        <v>0</v>
      </c>
      <c r="H20" s="113">
        <f>+[1]Eri!D96</f>
        <v>0</v>
      </c>
      <c r="I20" s="97">
        <f>+[1]Eri!D101</f>
        <v>0</v>
      </c>
      <c r="J20" s="123">
        <f>+[1]Eri!D106</f>
        <v>0</v>
      </c>
      <c r="K20" s="113">
        <f>+[1]Eri!E96</f>
        <v>0</v>
      </c>
      <c r="L20" s="97">
        <f>+[1]Eri!E101</f>
        <v>0</v>
      </c>
      <c r="M20" s="123">
        <f>+[1]Eri!E106</f>
        <v>0</v>
      </c>
      <c r="N20" s="113">
        <f>+[1]Eri!G96</f>
        <v>117200</v>
      </c>
      <c r="O20" s="97">
        <f>+[1]Eri!G101</f>
        <v>0</v>
      </c>
      <c r="P20" s="123">
        <f>+[1]Eri!G106</f>
        <v>0</v>
      </c>
      <c r="Q20" s="113">
        <f>+[1]Eri!H96</f>
        <v>0</v>
      </c>
      <c r="R20" s="97">
        <f>+[1]Eri!H101</f>
        <v>0</v>
      </c>
      <c r="S20" s="123">
        <f>+[1]Eri!H106</f>
        <v>0</v>
      </c>
      <c r="T20" s="113">
        <f>+[1]Eri!K96</f>
        <v>0</v>
      </c>
      <c r="U20" s="97">
        <f>+[1]Eri!K101</f>
        <v>0</v>
      </c>
      <c r="V20" s="123">
        <f>+[1]Eri!K106</f>
        <v>0</v>
      </c>
    </row>
    <row r="21" spans="1:22" x14ac:dyDescent="0.25">
      <c r="A21" s="14" t="s">
        <v>58</v>
      </c>
      <c r="B21" s="113">
        <f>+[1]Eth!B96</f>
        <v>0</v>
      </c>
      <c r="C21" s="97">
        <f>+[1]Eth!B101</f>
        <v>0</v>
      </c>
      <c r="D21" s="123">
        <f>+[1]Eth!B106</f>
        <v>0</v>
      </c>
      <c r="E21" s="113">
        <f>+[1]Eth!C96</f>
        <v>0</v>
      </c>
      <c r="F21" s="97">
        <f>+[1]Eth!C101</f>
        <v>0</v>
      </c>
      <c r="G21" s="123">
        <f>+[1]Eth!C106</f>
        <v>0</v>
      </c>
      <c r="H21" s="113">
        <f>+[1]Eth!D96</f>
        <v>0</v>
      </c>
      <c r="I21" s="97">
        <f>+[1]Eth!D101</f>
        <v>0</v>
      </c>
      <c r="J21" s="123">
        <f>+[1]Eth!D106</f>
        <v>0</v>
      </c>
      <c r="K21" s="113">
        <f>+[1]Eth!E96</f>
        <v>0</v>
      </c>
      <c r="L21" s="97">
        <f>+[1]Eth!E101</f>
        <v>0</v>
      </c>
      <c r="M21" s="123">
        <f>+[1]Eth!E106</f>
        <v>2894898</v>
      </c>
      <c r="N21" s="113">
        <f>+[1]Eth!G96</f>
        <v>0</v>
      </c>
      <c r="O21" s="97">
        <f>+[1]Eth!G101</f>
        <v>0</v>
      </c>
      <c r="P21" s="123">
        <f>+[1]Eth!G106</f>
        <v>0</v>
      </c>
      <c r="Q21" s="113">
        <f>+[1]Eth!H96</f>
        <v>27500</v>
      </c>
      <c r="R21" s="97">
        <f>+[1]Eth!H101</f>
        <v>7000</v>
      </c>
      <c r="S21" s="123">
        <f>+[1]Eth!H106</f>
        <v>0</v>
      </c>
      <c r="T21" s="113">
        <f>+[1]Eth!K96</f>
        <v>675078</v>
      </c>
      <c r="U21" s="97">
        <f>+[1]Eth!K101</f>
        <v>0</v>
      </c>
      <c r="V21" s="123">
        <f>+[1]Eth!K106</f>
        <v>0</v>
      </c>
    </row>
    <row r="22" spans="1:22" x14ac:dyDescent="0.25">
      <c r="A22" s="14" t="s">
        <v>59</v>
      </c>
      <c r="B22" s="113">
        <f>+[1]Gab!B96</f>
        <v>0</v>
      </c>
      <c r="C22" s="97">
        <f>+[1]Gab!B101</f>
        <v>0</v>
      </c>
      <c r="D22" s="123">
        <f>+[1]Gab!B106</f>
        <v>0</v>
      </c>
      <c r="E22" s="113">
        <f>+[1]Gab!C96</f>
        <v>0</v>
      </c>
      <c r="F22" s="97">
        <f>+[1]Gab!C101</f>
        <v>0</v>
      </c>
      <c r="G22" s="123">
        <f>+[1]Gab!C106</f>
        <v>0</v>
      </c>
      <c r="H22" s="113">
        <f>+[1]Gab!D96</f>
        <v>85000</v>
      </c>
      <c r="I22" s="97">
        <f>+[1]Gab!D101</f>
        <v>0</v>
      </c>
      <c r="J22" s="123">
        <f>+[1]Gab!D106</f>
        <v>0</v>
      </c>
      <c r="K22" s="113">
        <f>+[1]Gab!E96</f>
        <v>0</v>
      </c>
      <c r="L22" s="97">
        <f>+[1]Gab!E101</f>
        <v>0</v>
      </c>
      <c r="M22" s="123">
        <f>+[1]Gab!E106</f>
        <v>0</v>
      </c>
      <c r="N22" s="113">
        <f>+[1]Gab!G96</f>
        <v>0</v>
      </c>
      <c r="O22" s="97">
        <f>+[1]Gab!G101</f>
        <v>0</v>
      </c>
      <c r="P22" s="123">
        <f>+[1]Gab!G106</f>
        <v>0</v>
      </c>
      <c r="Q22" s="113">
        <f>+[1]Gab!H96</f>
        <v>0</v>
      </c>
      <c r="R22" s="97">
        <f>+[1]Gab!H101</f>
        <v>0</v>
      </c>
      <c r="S22" s="123">
        <f>+[1]Gab!H106</f>
        <v>0</v>
      </c>
      <c r="T22" s="113">
        <f>+[1]Gab!K96</f>
        <v>0</v>
      </c>
      <c r="U22" s="97">
        <f>+[1]Gab!K101</f>
        <v>0</v>
      </c>
      <c r="V22" s="123">
        <f>+[1]Gab!K106</f>
        <v>0</v>
      </c>
    </row>
    <row r="23" spans="1:22" x14ac:dyDescent="0.25">
      <c r="A23" s="14" t="s">
        <v>60</v>
      </c>
      <c r="B23" s="113">
        <f>+[1]Gam!B96</f>
        <v>0</v>
      </c>
      <c r="C23" s="97">
        <f>+[1]Gam!B101</f>
        <v>0</v>
      </c>
      <c r="D23" s="123">
        <f>+[1]Gam!B106</f>
        <v>0</v>
      </c>
      <c r="E23" s="113">
        <f>+[1]Gam!C96</f>
        <v>0</v>
      </c>
      <c r="F23" s="97">
        <f>+[1]Gam!C101</f>
        <v>0</v>
      </c>
      <c r="G23" s="123">
        <f>+[1]Gam!C106</f>
        <v>1625392</v>
      </c>
      <c r="H23" s="113">
        <f>+[1]Gam!D96</f>
        <v>0</v>
      </c>
      <c r="I23" s="97">
        <f>+[1]Gam!D101</f>
        <v>0</v>
      </c>
      <c r="J23" s="123">
        <f>+[1]Gam!D106</f>
        <v>0</v>
      </c>
      <c r="K23" s="113">
        <f>+[1]Gam!E96</f>
        <v>0</v>
      </c>
      <c r="L23" s="97">
        <f>+[1]Gam!E101</f>
        <v>0</v>
      </c>
      <c r="M23" s="123">
        <f>+[1]Gam!E106</f>
        <v>0</v>
      </c>
      <c r="N23" s="113">
        <f>+[1]Gam!G96</f>
        <v>0</v>
      </c>
      <c r="O23" s="97">
        <f>+[1]Gam!G101</f>
        <v>0</v>
      </c>
      <c r="P23" s="123">
        <f>+[1]Gam!G106</f>
        <v>0</v>
      </c>
      <c r="Q23" s="113">
        <f>+[1]Gam!H96</f>
        <v>0</v>
      </c>
      <c r="R23" s="97">
        <f>+[1]Gam!H101</f>
        <v>0</v>
      </c>
      <c r="S23" s="123">
        <f>+[1]Gam!H106</f>
        <v>0</v>
      </c>
      <c r="T23" s="113">
        <f>+[1]Gam!K96</f>
        <v>0</v>
      </c>
      <c r="U23" s="97">
        <f>+[1]Gam!K101</f>
        <v>0</v>
      </c>
      <c r="V23" s="123">
        <f>+[1]Gam!K106</f>
        <v>0</v>
      </c>
    </row>
    <row r="24" spans="1:22" x14ac:dyDescent="0.25">
      <c r="A24" s="14" t="s">
        <v>6</v>
      </c>
      <c r="B24" s="113">
        <f>+[1]Gha!B96</f>
        <v>0</v>
      </c>
      <c r="C24" s="97">
        <f>+[1]Gha!B101</f>
        <v>0</v>
      </c>
      <c r="D24" s="123">
        <f>+[1]Gha!B106</f>
        <v>0</v>
      </c>
      <c r="E24" s="113">
        <f>+[1]Gha!C96</f>
        <v>1526846</v>
      </c>
      <c r="F24" s="97">
        <f>+[1]Gha!C101</f>
        <v>0</v>
      </c>
      <c r="G24" s="123">
        <f>+[1]Gha!C106</f>
        <v>0</v>
      </c>
      <c r="H24" s="113">
        <f>+[1]Gha!D96</f>
        <v>25950</v>
      </c>
      <c r="I24" s="97">
        <f>+[1]Gha!D101</f>
        <v>0</v>
      </c>
      <c r="J24" s="123">
        <f>+[1]Gha!D106</f>
        <v>0</v>
      </c>
      <c r="K24" s="113">
        <f>+[1]Gha!E96</f>
        <v>0</v>
      </c>
      <c r="L24" s="97">
        <f>+[1]Gha!E101</f>
        <v>0</v>
      </c>
      <c r="M24" s="123">
        <f>+[1]Gha!E106</f>
        <v>0</v>
      </c>
      <c r="N24" s="113">
        <f>+[1]Gha!G96</f>
        <v>0</v>
      </c>
      <c r="O24" s="97">
        <f>+[1]Gha!G101</f>
        <v>0</v>
      </c>
      <c r="P24" s="123">
        <f>+[1]Gha!G106</f>
        <v>0</v>
      </c>
      <c r="Q24" s="113">
        <f>+[1]Gha!H96</f>
        <v>490505</v>
      </c>
      <c r="R24" s="97">
        <f>+[1]Gha!H101</f>
        <v>7000</v>
      </c>
      <c r="S24" s="123">
        <f>+[1]Gha!H106</f>
        <v>0</v>
      </c>
      <c r="T24" s="113">
        <f>+[1]Gha!K96</f>
        <v>28800</v>
      </c>
      <c r="U24" s="97">
        <f>+[1]Gha!K101</f>
        <v>6000</v>
      </c>
      <c r="V24" s="123">
        <f>+[1]Gha!K106</f>
        <v>0</v>
      </c>
    </row>
    <row r="25" spans="1:22" x14ac:dyDescent="0.25">
      <c r="A25" s="14" t="s">
        <v>7</v>
      </c>
      <c r="B25" s="113">
        <f>+[1]Gui!B96</f>
        <v>0</v>
      </c>
      <c r="C25" s="97">
        <f>+[1]Gui!B101</f>
        <v>3752150</v>
      </c>
      <c r="D25" s="123">
        <f>+[1]Gui!B106</f>
        <v>1000000</v>
      </c>
      <c r="E25" s="113">
        <f>+[1]Gui!C96</f>
        <v>0</v>
      </c>
      <c r="F25" s="97">
        <f>+[1]Gui!C101</f>
        <v>0</v>
      </c>
      <c r="G25" s="123">
        <f>+[1]Gui!C106</f>
        <v>3620554</v>
      </c>
      <c r="H25" s="113">
        <f>+[1]Gui!D96</f>
        <v>0</v>
      </c>
      <c r="I25" s="97">
        <f>+[1]Gui!D101</f>
        <v>0</v>
      </c>
      <c r="J25" s="123">
        <f>+[1]Gui!D106</f>
        <v>0</v>
      </c>
      <c r="K25" s="113">
        <f>+[1]Gui!E96</f>
        <v>0</v>
      </c>
      <c r="L25" s="97">
        <f>+[1]Gui!E101</f>
        <v>0</v>
      </c>
      <c r="M25" s="123">
        <f>+[1]Gui!E106</f>
        <v>650000</v>
      </c>
      <c r="N25" s="113">
        <f>+[1]Gui!G96</f>
        <v>0</v>
      </c>
      <c r="O25" s="97">
        <f>+[1]Gui!G101</f>
        <v>0</v>
      </c>
      <c r="P25" s="123">
        <f>+[1]Gui!G106</f>
        <v>0</v>
      </c>
      <c r="Q25" s="113">
        <f>+[1]Gui!H96</f>
        <v>0</v>
      </c>
      <c r="R25" s="97">
        <f>+[1]Gui!H101</f>
        <v>0</v>
      </c>
      <c r="S25" s="123">
        <f>+[1]Gui!H106</f>
        <v>0</v>
      </c>
      <c r="T25" s="113">
        <f>+[1]Gui!K96</f>
        <v>0</v>
      </c>
      <c r="U25" s="97">
        <f>+[1]Gui!K101</f>
        <v>0</v>
      </c>
      <c r="V25" s="123">
        <f>+[1]Gui!K106</f>
        <v>0</v>
      </c>
    </row>
    <row r="26" spans="1:22" x14ac:dyDescent="0.25">
      <c r="A26" t="s">
        <v>61</v>
      </c>
      <c r="B26" s="113">
        <f>+[1]GB!B96</f>
        <v>0</v>
      </c>
      <c r="C26" s="97">
        <f>+[1]GB!B101</f>
        <v>0</v>
      </c>
      <c r="D26" s="123">
        <f>+[1]GB!B106</f>
        <v>0</v>
      </c>
      <c r="E26" s="113">
        <f>+[1]GB!C96</f>
        <v>0</v>
      </c>
      <c r="F26" s="97">
        <f>+[1]GB!C101</f>
        <v>0</v>
      </c>
      <c r="G26" s="123">
        <f>+[1]GB!C106</f>
        <v>0</v>
      </c>
      <c r="H26" s="113">
        <f>+[1]GB!D96</f>
        <v>126218</v>
      </c>
      <c r="I26" s="97">
        <f>+[1]GB!D101</f>
        <v>49085</v>
      </c>
      <c r="J26" s="123">
        <f>+[1]GB!D106</f>
        <v>0</v>
      </c>
      <c r="K26" s="113">
        <f>+[1]GB!E96</f>
        <v>0</v>
      </c>
      <c r="L26" s="97">
        <f>+[1]GB!E101</f>
        <v>0</v>
      </c>
      <c r="M26" s="123">
        <f>+[1]GB!E106</f>
        <v>0</v>
      </c>
      <c r="N26" s="113">
        <f>+[1]GB!G96</f>
        <v>0</v>
      </c>
      <c r="O26" s="97">
        <f>+[1]GB!G101</f>
        <v>0</v>
      </c>
      <c r="P26" s="123">
        <f>+[1]GB!G106</f>
        <v>0</v>
      </c>
      <c r="Q26" s="113">
        <f>+[1]GB!H96</f>
        <v>0</v>
      </c>
      <c r="R26" s="97">
        <f>+[1]GB!H101</f>
        <v>0</v>
      </c>
      <c r="S26" s="123">
        <f>+[1]GB!H106</f>
        <v>0</v>
      </c>
      <c r="T26" s="113">
        <f>+[1]GB!K96</f>
        <v>0</v>
      </c>
      <c r="U26" s="97">
        <f>+[1]GB!K101</f>
        <v>0</v>
      </c>
      <c r="V26" s="123">
        <f>+[1]GB!K106</f>
        <v>0</v>
      </c>
    </row>
    <row r="27" spans="1:22" x14ac:dyDescent="0.25">
      <c r="A27" s="14" t="s">
        <v>62</v>
      </c>
      <c r="B27" s="113">
        <f>+[1]Ken!B96</f>
        <v>0</v>
      </c>
      <c r="C27" s="97">
        <f>+[1]Ken!B101</f>
        <v>0</v>
      </c>
      <c r="D27" s="123">
        <f>+[1]Ken!B106</f>
        <v>0</v>
      </c>
      <c r="E27" s="113">
        <f>+[1]Ken!C96</f>
        <v>3773699</v>
      </c>
      <c r="F27" s="97">
        <f>+[1]Ken!C101</f>
        <v>0</v>
      </c>
      <c r="G27" s="123">
        <f>+[1]Ken!C106</f>
        <v>0</v>
      </c>
      <c r="H27" s="113">
        <f>+[1]Ken!D96</f>
        <v>0</v>
      </c>
      <c r="I27" s="97">
        <f>+[1]Ken!D101</f>
        <v>0</v>
      </c>
      <c r="J27" s="123">
        <f>+[1]Ken!D106</f>
        <v>0</v>
      </c>
      <c r="K27" s="113">
        <f>+[1]Ken!E96</f>
        <v>0</v>
      </c>
      <c r="L27" s="97">
        <f>+[1]Ken!E101</f>
        <v>2763000</v>
      </c>
      <c r="M27" s="123">
        <f>+[1]Ken!E106</f>
        <v>0</v>
      </c>
      <c r="N27" s="113">
        <f>+[1]Ken!G96</f>
        <v>0</v>
      </c>
      <c r="O27" s="97">
        <f>+[1]Ken!G101</f>
        <v>0</v>
      </c>
      <c r="P27" s="123">
        <f>+[1]Ken!G106</f>
        <v>0</v>
      </c>
      <c r="Q27" s="113">
        <f>+[1]Ken!H96</f>
        <v>145000</v>
      </c>
      <c r="R27" s="97">
        <f>+[1]Ken!H101</f>
        <v>0</v>
      </c>
      <c r="S27" s="123">
        <f>+[1]Ken!H106</f>
        <v>0</v>
      </c>
      <c r="T27" s="113">
        <f>+[1]Ken!K96</f>
        <v>185750</v>
      </c>
      <c r="U27" s="97">
        <f>+[1]Ken!K101</f>
        <v>432100</v>
      </c>
      <c r="V27" s="123">
        <f>+[1]Ken!K106</f>
        <v>120000</v>
      </c>
    </row>
    <row r="28" spans="1:22" x14ac:dyDescent="0.25">
      <c r="A28" s="14" t="s">
        <v>63</v>
      </c>
      <c r="B28" s="113">
        <f>+[1]Lib!B96</f>
        <v>0</v>
      </c>
      <c r="C28" s="97">
        <f>+[1]Lib!B101</f>
        <v>0</v>
      </c>
      <c r="D28" s="123">
        <f>+[1]Lib!B106</f>
        <v>0</v>
      </c>
      <c r="E28" s="113">
        <f>+[1]Lib!C96</f>
        <v>0</v>
      </c>
      <c r="F28" s="97">
        <f>+[1]Lib!C101</f>
        <v>0</v>
      </c>
      <c r="G28" s="123">
        <f>+[1]Lib!C106</f>
        <v>2637736</v>
      </c>
      <c r="H28" s="113">
        <f>+[1]Lib!D96</f>
        <v>0</v>
      </c>
      <c r="I28" s="97">
        <f>+[1]Lib!D101</f>
        <v>0</v>
      </c>
      <c r="J28" s="123">
        <f>+[1]Lib!D106</f>
        <v>0</v>
      </c>
      <c r="K28" s="113">
        <f>+[1]Lib!E96</f>
        <v>0</v>
      </c>
      <c r="L28" s="97">
        <f>+[1]Lib!E101</f>
        <v>0</v>
      </c>
      <c r="M28" s="123">
        <f>+[1]Lib!E106</f>
        <v>350000</v>
      </c>
      <c r="N28" s="113">
        <f>+[1]Lib!G96</f>
        <v>0</v>
      </c>
      <c r="O28" s="97">
        <f>+[1]Lib!G101</f>
        <v>0</v>
      </c>
      <c r="P28" s="123">
        <f>+[1]Lib!G106</f>
        <v>0</v>
      </c>
      <c r="Q28" s="113">
        <f>+[1]Lib!H96</f>
        <v>0</v>
      </c>
      <c r="R28" s="97">
        <f>+[1]Lib!H101</f>
        <v>0</v>
      </c>
      <c r="S28" s="123">
        <f>+[1]Lib!H106</f>
        <v>0</v>
      </c>
      <c r="T28" s="113">
        <f>+[1]Lib!K96</f>
        <v>0</v>
      </c>
      <c r="U28" s="97">
        <f>+[1]Lib!K101</f>
        <v>0</v>
      </c>
      <c r="V28" s="123">
        <f>+[1]Lib!K106</f>
        <v>0</v>
      </c>
    </row>
    <row r="29" spans="1:22" x14ac:dyDescent="0.25">
      <c r="A29" s="14" t="s">
        <v>64</v>
      </c>
      <c r="B29" s="113">
        <f>+[1]Mad!B96</f>
        <v>0</v>
      </c>
      <c r="C29" s="97">
        <f>+[1]Mad!B101</f>
        <v>0</v>
      </c>
      <c r="D29" s="123">
        <f>+[1]Mad!B106</f>
        <v>0</v>
      </c>
      <c r="E29" s="113">
        <f>+[1]Mad!C96</f>
        <v>2789020</v>
      </c>
      <c r="F29" s="97">
        <f>+[1]Mad!C101</f>
        <v>9156050</v>
      </c>
      <c r="G29" s="123">
        <f>+[1]Mad!C106</f>
        <v>0</v>
      </c>
      <c r="H29" s="113">
        <f>+[1]Mad!D96</f>
        <v>20000</v>
      </c>
      <c r="I29" s="97">
        <f>+[1]Mad!D101</f>
        <v>0</v>
      </c>
      <c r="J29" s="123">
        <f>+[1]Mad!D106</f>
        <v>0</v>
      </c>
      <c r="K29" s="113">
        <f>+[1]Mad!E96</f>
        <v>1720000</v>
      </c>
      <c r="L29" s="97">
        <f>+[1]Mad!E101</f>
        <v>0</v>
      </c>
      <c r="M29" s="123">
        <f>+[1]Mad!E106</f>
        <v>1200000</v>
      </c>
      <c r="N29" s="113">
        <f>+[1]Mad!G96</f>
        <v>0</v>
      </c>
      <c r="O29" s="97">
        <f>+[1]Mad!G101</f>
        <v>0</v>
      </c>
      <c r="P29" s="123">
        <f>+[1]Mad!G106</f>
        <v>0</v>
      </c>
      <c r="Q29" s="113">
        <f>+[1]Mad!H96</f>
        <v>0</v>
      </c>
      <c r="R29" s="97">
        <f>+[1]Mad!H101</f>
        <v>0</v>
      </c>
      <c r="S29" s="123">
        <f>+[1]Mad!H106</f>
        <v>0</v>
      </c>
      <c r="T29" s="113">
        <f>+[1]Mad!K96</f>
        <v>0</v>
      </c>
      <c r="U29" s="97">
        <f>+[1]Mad!K101</f>
        <v>0</v>
      </c>
      <c r="V29" s="123">
        <f>+[1]Mad!K106</f>
        <v>0</v>
      </c>
    </row>
    <row r="30" spans="1:22" x14ac:dyDescent="0.25">
      <c r="A30" s="14" t="s">
        <v>10</v>
      </c>
      <c r="B30" s="113">
        <f>+[1]Mlw!B96</f>
        <v>0</v>
      </c>
      <c r="C30" s="97">
        <f>+[1]Mlw!B101</f>
        <v>0</v>
      </c>
      <c r="D30" s="123">
        <f>+[1]Mlw!B106</f>
        <v>0</v>
      </c>
      <c r="E30" s="113">
        <f>+[1]Mlw!C96</f>
        <v>0</v>
      </c>
      <c r="F30" s="97">
        <f>+[1]Mlw!C101</f>
        <v>0</v>
      </c>
      <c r="G30" s="123">
        <f>+[1]Mlw!C106</f>
        <v>11758607</v>
      </c>
      <c r="H30" s="113">
        <f>+[1]Mlw!D96</f>
        <v>0</v>
      </c>
      <c r="I30" s="97">
        <f>+[1]Mlw!D101</f>
        <v>0</v>
      </c>
      <c r="J30" s="123">
        <f>+[1]Mlw!D106</f>
        <v>0</v>
      </c>
      <c r="K30" s="113">
        <f>+[1]Mlw!E96</f>
        <v>0</v>
      </c>
      <c r="L30" s="97">
        <f>+[1]Mlw!E101</f>
        <v>300000</v>
      </c>
      <c r="M30" s="123">
        <f>+[1]Mlw!E106</f>
        <v>993000</v>
      </c>
      <c r="N30" s="113">
        <f>+[1]Mlw!G96</f>
        <v>0</v>
      </c>
      <c r="O30" s="97">
        <f>+[1]Mlw!G101</f>
        <v>0</v>
      </c>
      <c r="P30" s="123">
        <f>+[1]Mlw!G106</f>
        <v>0</v>
      </c>
      <c r="Q30" s="113">
        <f>+[1]Mlw!H96</f>
        <v>0</v>
      </c>
      <c r="R30" s="97">
        <f>+[1]Mlw!H101</f>
        <v>0</v>
      </c>
      <c r="S30" s="123">
        <f>+[1]Mlw!H106</f>
        <v>0</v>
      </c>
      <c r="T30" s="113">
        <f>+[1]Mlw!K96</f>
        <v>0</v>
      </c>
      <c r="U30" s="97">
        <f>+[1]Mlw!K101</f>
        <v>0</v>
      </c>
      <c r="V30" s="123">
        <f>+[1]Mlw!K106</f>
        <v>0</v>
      </c>
    </row>
    <row r="31" spans="1:22" x14ac:dyDescent="0.25">
      <c r="A31" s="14" t="s">
        <v>11</v>
      </c>
      <c r="B31" s="113">
        <f>+[1]Mali!B96</f>
        <v>0</v>
      </c>
      <c r="C31" s="97">
        <f>+[1]Mali!B101</f>
        <v>0</v>
      </c>
      <c r="D31" s="123">
        <f>+[1]Mali!B106</f>
        <v>0</v>
      </c>
      <c r="E31" s="113">
        <f>+[1]Mali!C96</f>
        <v>0</v>
      </c>
      <c r="F31" s="97">
        <f>+[1]Mali!C101</f>
        <v>0</v>
      </c>
      <c r="G31" s="123">
        <f>+[1]Mali!C106</f>
        <v>0</v>
      </c>
      <c r="H31" s="113">
        <f>+[1]Mali!D96</f>
        <v>0</v>
      </c>
      <c r="I31" s="97">
        <f>+[1]Mali!D101</f>
        <v>12877</v>
      </c>
      <c r="J31" s="123">
        <f>+[1]Mali!D106</f>
        <v>0</v>
      </c>
      <c r="K31" s="113">
        <f>+[1]Mali!E96</f>
        <v>979105</v>
      </c>
      <c r="L31" s="97">
        <f>+[1]Mali!E101</f>
        <v>0</v>
      </c>
      <c r="M31" s="123">
        <f>+[1]Mali!E106</f>
        <v>0</v>
      </c>
      <c r="N31" s="113">
        <f>+[1]Mali!G96</f>
        <v>0</v>
      </c>
      <c r="O31" s="97">
        <f>+[1]Mali!G101</f>
        <v>0</v>
      </c>
      <c r="P31" s="123">
        <f>+[1]Mali!G106</f>
        <v>0</v>
      </c>
      <c r="Q31" s="113">
        <f>+[1]Mali!H96</f>
        <v>0</v>
      </c>
      <c r="R31" s="97">
        <f>+[1]Mali!H101</f>
        <v>0</v>
      </c>
      <c r="S31" s="123">
        <f>+[1]Mali!H106</f>
        <v>0</v>
      </c>
      <c r="T31" s="113">
        <f>+[1]Mali!K96</f>
        <v>23750</v>
      </c>
      <c r="U31" s="97">
        <f>+[1]Mali!K101</f>
        <v>0</v>
      </c>
      <c r="V31" s="123">
        <f>+[1]Mali!K106</f>
        <v>0</v>
      </c>
    </row>
    <row r="32" spans="1:22" x14ac:dyDescent="0.25">
      <c r="A32" s="14" t="s">
        <v>65</v>
      </c>
      <c r="B32" s="113">
        <f>+[1]Mau!B96</f>
        <v>0</v>
      </c>
      <c r="C32" s="97">
        <f>+[1]Mau!B101</f>
        <v>0</v>
      </c>
      <c r="D32" s="123">
        <f>+[1]Mau!B106</f>
        <v>0</v>
      </c>
      <c r="E32" s="113">
        <f>+[1]Mau!C96</f>
        <v>0</v>
      </c>
      <c r="F32" s="97">
        <f>+[1]Mau!C101</f>
        <v>0</v>
      </c>
      <c r="G32" s="123">
        <f>+[1]Mau!C106</f>
        <v>0</v>
      </c>
      <c r="H32" s="113">
        <f>+[1]Mau!D96</f>
        <v>0</v>
      </c>
      <c r="I32" s="97">
        <f>+[1]Mau!D101</f>
        <v>0</v>
      </c>
      <c r="J32" s="123">
        <f>+[1]Mau!D106</f>
        <v>0</v>
      </c>
      <c r="K32" s="113">
        <f>+[1]Mau!E96</f>
        <v>0</v>
      </c>
      <c r="L32" s="97">
        <f>+[1]Mau!E101</f>
        <v>0</v>
      </c>
      <c r="M32" s="123">
        <f>+[1]Mau!E106</f>
        <v>0</v>
      </c>
      <c r="N32" s="113">
        <f>+[1]Mau!G96</f>
        <v>0</v>
      </c>
      <c r="O32" s="97">
        <f>+[1]Mau!G101</f>
        <v>0</v>
      </c>
      <c r="P32" s="123">
        <f>+[1]Mau!G106</f>
        <v>0</v>
      </c>
      <c r="Q32" s="113">
        <f>+[1]Mau!H96</f>
        <v>0</v>
      </c>
      <c r="R32" s="97">
        <f>+[1]Mau!H101</f>
        <v>0</v>
      </c>
      <c r="S32" s="123">
        <f>+[1]Mau!H106</f>
        <v>0</v>
      </c>
      <c r="T32" s="113">
        <f>+[1]Mau!K96</f>
        <v>0</v>
      </c>
      <c r="U32" s="97">
        <f>+[1]Mau!K101</f>
        <v>0</v>
      </c>
      <c r="V32" s="123">
        <f>+[1]Mau!K106</f>
        <v>0</v>
      </c>
    </row>
    <row r="33" spans="1:22" x14ac:dyDescent="0.25">
      <c r="A33" s="14" t="s">
        <v>66</v>
      </c>
      <c r="B33" s="113">
        <f>+[1]Moz!B96</f>
        <v>0</v>
      </c>
      <c r="C33" s="97">
        <f>+[1]Moz!B101</f>
        <v>0</v>
      </c>
      <c r="D33" s="123">
        <f>+[1]Moz!B106</f>
        <v>0</v>
      </c>
      <c r="E33" s="113">
        <f>+[1]Moz!C96</f>
        <v>0</v>
      </c>
      <c r="F33" s="97">
        <f>+[1]Moz!C101</f>
        <v>0</v>
      </c>
      <c r="G33" s="123">
        <f>+[1]Moz!C106</f>
        <v>3553800</v>
      </c>
      <c r="H33" s="113">
        <f>+[1]Moz!D96</f>
        <v>0</v>
      </c>
      <c r="I33" s="97">
        <f>+[1]Moz!D101</f>
        <v>0</v>
      </c>
      <c r="J33" s="123">
        <f>+[1]Moz!D106</f>
        <v>0</v>
      </c>
      <c r="K33" s="113">
        <f>+[1]Moz!E96</f>
        <v>0</v>
      </c>
      <c r="L33" s="97">
        <f>+[1]Moz!E101</f>
        <v>0</v>
      </c>
      <c r="M33" s="123">
        <f>+[1]Moz!E106</f>
        <v>0</v>
      </c>
      <c r="N33" s="113">
        <f>+[1]Moz!G96</f>
        <v>0</v>
      </c>
      <c r="O33" s="97">
        <f>+[1]Moz!G101</f>
        <v>0</v>
      </c>
      <c r="P33" s="123">
        <f>+[1]Moz!G106</f>
        <v>0</v>
      </c>
      <c r="Q33" s="113">
        <f>+[1]Moz!H96</f>
        <v>0</v>
      </c>
      <c r="R33" s="97">
        <f>+[1]Moz!H101</f>
        <v>6000</v>
      </c>
      <c r="S33" s="123">
        <f>+[1]Moz!H106</f>
        <v>0</v>
      </c>
      <c r="T33" s="113">
        <f>+[1]Moz!K96</f>
        <v>0</v>
      </c>
      <c r="U33" s="97">
        <f>+[1]Moz!K101</f>
        <v>0</v>
      </c>
      <c r="V33" s="123">
        <f>+[1]Moz!K106</f>
        <v>0</v>
      </c>
    </row>
    <row r="34" spans="1:22" x14ac:dyDescent="0.25">
      <c r="A34" s="14" t="s">
        <v>67</v>
      </c>
      <c r="B34" s="113">
        <f>+[1]Nam!B96</f>
        <v>0</v>
      </c>
      <c r="C34" s="97">
        <f>+[1]Nam!B101</f>
        <v>0</v>
      </c>
      <c r="D34" s="123">
        <f>+[1]Nam!B106</f>
        <v>0</v>
      </c>
      <c r="E34" s="113">
        <f>+[1]Nam!C96</f>
        <v>0</v>
      </c>
      <c r="F34" s="97">
        <f>+[1]Nam!C101</f>
        <v>0</v>
      </c>
      <c r="G34" s="123">
        <f>+[1]Nam!C106</f>
        <v>0</v>
      </c>
      <c r="H34" s="113">
        <f>+[1]Nam!D96</f>
        <v>0</v>
      </c>
      <c r="I34" s="97">
        <f>+[1]Nam!D101</f>
        <v>0</v>
      </c>
      <c r="J34" s="123">
        <f>+[1]Nam!D106</f>
        <v>0</v>
      </c>
      <c r="K34" s="113">
        <f>+[1]Nam!E96</f>
        <v>0</v>
      </c>
      <c r="L34" s="97">
        <f>+[1]Nam!E101</f>
        <v>0</v>
      </c>
      <c r="M34" s="123">
        <f>+[1]Nam!E106</f>
        <v>0</v>
      </c>
      <c r="N34" s="113">
        <f>+[1]Nam!G96</f>
        <v>0</v>
      </c>
      <c r="O34" s="97">
        <f>+[1]Nam!G101</f>
        <v>0</v>
      </c>
      <c r="P34" s="123">
        <f>+[1]Nam!G106</f>
        <v>0</v>
      </c>
      <c r="Q34" s="113">
        <f>+[1]Nam!H96</f>
        <v>0</v>
      </c>
      <c r="R34" s="97">
        <f>+[1]Nam!H101</f>
        <v>0</v>
      </c>
      <c r="S34" s="123">
        <f>+[1]Nam!H106</f>
        <v>0</v>
      </c>
      <c r="T34" s="113">
        <f>+[1]Nam!K96</f>
        <v>0</v>
      </c>
      <c r="U34" s="97">
        <f>+[1]Nam!K101</f>
        <v>0</v>
      </c>
      <c r="V34" s="123">
        <f>+[1]Nam!K106</f>
        <v>0</v>
      </c>
    </row>
    <row r="35" spans="1:22" x14ac:dyDescent="0.25">
      <c r="A35" s="14" t="s">
        <v>68</v>
      </c>
      <c r="B35" s="113">
        <f>+[1]Niger!B96</f>
        <v>0</v>
      </c>
      <c r="C35" s="97">
        <f>+[1]Niger!B101</f>
        <v>0</v>
      </c>
      <c r="D35" s="123">
        <f>+[1]Niger!B106</f>
        <v>0</v>
      </c>
      <c r="E35" s="113">
        <f>+[1]Niger!C96</f>
        <v>5041166</v>
      </c>
      <c r="F35" s="97">
        <f>+[1]Niger!C101</f>
        <v>172800</v>
      </c>
      <c r="G35" s="123">
        <f>+[1]Niger!C106</f>
        <v>467600</v>
      </c>
      <c r="H35" s="113">
        <f>+[1]Niger!D96</f>
        <v>45600</v>
      </c>
      <c r="I35" s="97">
        <f>+[1]Niger!D101</f>
        <v>0</v>
      </c>
      <c r="J35" s="123">
        <f>+[1]Niger!D106</f>
        <v>1494249</v>
      </c>
      <c r="K35" s="113">
        <f>+[1]Niger!E96</f>
        <v>342950</v>
      </c>
      <c r="L35" s="97">
        <f>+[1]Niger!E101</f>
        <v>0</v>
      </c>
      <c r="M35" s="123">
        <f>+[1]Niger!E106</f>
        <v>0</v>
      </c>
      <c r="N35" s="113">
        <f>+[1]Niger!G96</f>
        <v>0</v>
      </c>
      <c r="O35" s="97">
        <f>+[1]Niger!G101</f>
        <v>0</v>
      </c>
      <c r="P35" s="123">
        <f>+[1]Niger!G106</f>
        <v>0</v>
      </c>
      <c r="Q35" s="113">
        <f>+[1]Niger!H96</f>
        <v>0</v>
      </c>
      <c r="R35" s="97">
        <f>+[1]Niger!H101</f>
        <v>0</v>
      </c>
      <c r="S35" s="123">
        <f>+[1]Niger!H106</f>
        <v>0</v>
      </c>
      <c r="T35" s="113">
        <f>+[1]Niger!K96</f>
        <v>17500</v>
      </c>
      <c r="U35" s="97">
        <f>+[1]Niger!K101</f>
        <v>0</v>
      </c>
      <c r="V35" s="123">
        <f>+[1]Niger!K106</f>
        <v>0</v>
      </c>
    </row>
    <row r="36" spans="1:22" x14ac:dyDescent="0.25">
      <c r="A36" s="14" t="s">
        <v>12</v>
      </c>
      <c r="B36" s="113">
        <f>+[1]Nga!B96</f>
        <v>0</v>
      </c>
      <c r="C36" s="97">
        <f>+[1]Nga!B101</f>
        <v>0</v>
      </c>
      <c r="D36" s="123">
        <f>+[1]Nga!B106</f>
        <v>0</v>
      </c>
      <c r="E36" s="113">
        <f>+[1]Nga!C96</f>
        <v>0</v>
      </c>
      <c r="F36" s="97">
        <f>+[1]Nga!C101</f>
        <v>5093250</v>
      </c>
      <c r="G36" s="123">
        <f>+[1]Nga!C106</f>
        <v>14969417</v>
      </c>
      <c r="H36" s="113">
        <f>+[1]Nga!D96</f>
        <v>0</v>
      </c>
      <c r="I36" s="97">
        <f>+[1]Nga!D101</f>
        <v>0</v>
      </c>
      <c r="J36" s="123">
        <f>+[1]Nga!D106</f>
        <v>0</v>
      </c>
      <c r="K36" s="113">
        <f>+[1]Nga!E96</f>
        <v>0</v>
      </c>
      <c r="L36" s="97">
        <f>+[1]Nga!E101</f>
        <v>0</v>
      </c>
      <c r="M36" s="123">
        <f>+[1]Nga!E106</f>
        <v>3051400</v>
      </c>
      <c r="N36" s="113">
        <f>+[1]Nga!G96</f>
        <v>0</v>
      </c>
      <c r="O36" s="97">
        <f>+[1]Nga!G101</f>
        <v>0</v>
      </c>
      <c r="P36" s="123">
        <f>+[1]Nga!G106</f>
        <v>0</v>
      </c>
      <c r="Q36" s="113">
        <f>+[1]Nga!H96</f>
        <v>0</v>
      </c>
      <c r="R36" s="97">
        <f>+[1]Nga!H101</f>
        <v>343188</v>
      </c>
      <c r="S36" s="123">
        <f>+[1]Nga!H106</f>
        <v>0</v>
      </c>
      <c r="T36" s="113">
        <f>+[1]Nga!K96</f>
        <v>74500</v>
      </c>
      <c r="U36" s="97">
        <f>+[1]Nga!K101</f>
        <v>0</v>
      </c>
      <c r="V36" s="123">
        <f>+[1]Nga!K106</f>
        <v>0</v>
      </c>
    </row>
    <row r="37" spans="1:22" x14ac:dyDescent="0.25">
      <c r="A37" s="14" t="s">
        <v>69</v>
      </c>
      <c r="B37" s="113">
        <f>+[1]Rwa!B96</f>
        <v>0</v>
      </c>
      <c r="C37" s="97">
        <f>+[1]Rwa!B101</f>
        <v>0</v>
      </c>
      <c r="D37" s="123">
        <f>+[1]Rwa!B106</f>
        <v>0</v>
      </c>
      <c r="E37" s="113">
        <f>+[1]Rwa!C96</f>
        <v>0</v>
      </c>
      <c r="F37" s="97">
        <f>+[1]Rwa!C101</f>
        <v>0</v>
      </c>
      <c r="G37" s="123">
        <f>+[1]Rwa!C106</f>
        <v>0</v>
      </c>
      <c r="H37" s="113">
        <f>+[1]Rwa!D96</f>
        <v>0</v>
      </c>
      <c r="I37" s="97">
        <f>+[1]Rwa!D101</f>
        <v>0</v>
      </c>
      <c r="J37" s="123">
        <f>+[1]Rwa!D106</f>
        <v>0</v>
      </c>
      <c r="K37" s="113">
        <f>+[1]Rwa!E96</f>
        <v>0</v>
      </c>
      <c r="L37" s="97">
        <f>+[1]Rwa!E101</f>
        <v>0</v>
      </c>
      <c r="M37" s="123">
        <f>+[1]Rwa!E106</f>
        <v>0</v>
      </c>
      <c r="N37" s="113">
        <f>+[1]Rwa!G96</f>
        <v>0</v>
      </c>
      <c r="O37" s="97">
        <f>+[1]Rwa!G101</f>
        <v>0</v>
      </c>
      <c r="P37" s="123">
        <f>+[1]Rwa!G106</f>
        <v>0</v>
      </c>
      <c r="Q37" s="113">
        <f>+[1]Rwa!H96</f>
        <v>0</v>
      </c>
      <c r="R37" s="97">
        <f>+[1]Rwa!H101</f>
        <v>0</v>
      </c>
      <c r="S37" s="123">
        <f>+[1]Rwa!H106</f>
        <v>0</v>
      </c>
      <c r="T37" s="113">
        <f>+[1]Rwa!K96</f>
        <v>0</v>
      </c>
      <c r="U37" s="97">
        <f>+[1]Rwa!K101</f>
        <v>0</v>
      </c>
      <c r="V37" s="123">
        <f>+[1]Rwa!K106</f>
        <v>0</v>
      </c>
    </row>
    <row r="38" spans="1:22" x14ac:dyDescent="0.25">
      <c r="A38" s="14" t="s">
        <v>13</v>
      </c>
      <c r="B38" s="113">
        <f>+[1]Sen!B96</f>
        <v>0</v>
      </c>
      <c r="C38" s="97">
        <f>+[1]Sen!B101</f>
        <v>0</v>
      </c>
      <c r="D38" s="123">
        <f>+[1]Sen!B106</f>
        <v>0</v>
      </c>
      <c r="E38" s="113">
        <f>+[1]Sen!C96</f>
        <v>0</v>
      </c>
      <c r="F38" s="97">
        <f>+[1]Sen!C101</f>
        <v>0</v>
      </c>
      <c r="G38" s="123">
        <f>+[1]Sen!C106</f>
        <v>3698400</v>
      </c>
      <c r="H38" s="113">
        <f>+[1]Sen!D96</f>
        <v>0</v>
      </c>
      <c r="I38" s="97">
        <f>+[1]Sen!D101</f>
        <v>0</v>
      </c>
      <c r="J38" s="123">
        <f>+[1]Sen!D106</f>
        <v>521906</v>
      </c>
      <c r="K38" s="113">
        <f>+[1]Sen!E96</f>
        <v>0</v>
      </c>
      <c r="L38" s="97">
        <f>+[1]Sen!E101</f>
        <v>0</v>
      </c>
      <c r="M38" s="123">
        <f>+[1]Sen!E106</f>
        <v>350000</v>
      </c>
      <c r="N38" s="113">
        <f>+[1]Sen!G96</f>
        <v>0</v>
      </c>
      <c r="O38" s="97">
        <f>+[1]Sen!G101</f>
        <v>0</v>
      </c>
      <c r="P38" s="123">
        <f>+[1]Sen!G106</f>
        <v>0</v>
      </c>
      <c r="Q38" s="113">
        <f>+[1]Sen!H96</f>
        <v>32000</v>
      </c>
      <c r="R38" s="97">
        <f>+[1]Sen!H101</f>
        <v>0</v>
      </c>
      <c r="S38" s="123">
        <f>+[1]Sen!H106</f>
        <v>0</v>
      </c>
      <c r="T38" s="113">
        <f>+[1]Sen!K96</f>
        <v>0</v>
      </c>
      <c r="U38" s="97">
        <f>+[1]Sen!K101</f>
        <v>0</v>
      </c>
      <c r="V38" s="123">
        <f>+[1]Sen!K106</f>
        <v>0</v>
      </c>
    </row>
    <row r="39" spans="1:22" x14ac:dyDescent="0.25">
      <c r="A39" s="14" t="s">
        <v>14</v>
      </c>
      <c r="B39" s="113">
        <f>+[1]SL!B96</f>
        <v>0</v>
      </c>
      <c r="C39" s="97">
        <f>+[1]SL!B101</f>
        <v>0</v>
      </c>
      <c r="D39" s="123">
        <f>+[1]SL!B106</f>
        <v>0</v>
      </c>
      <c r="E39" s="113">
        <f>+[1]SL!C96</f>
        <v>0</v>
      </c>
      <c r="F39" s="97">
        <f>+[1]SL!C101</f>
        <v>0</v>
      </c>
      <c r="G39" s="123">
        <f>+[1]SL!C106</f>
        <v>0</v>
      </c>
      <c r="H39" s="113">
        <f>+[1]SL!D96</f>
        <v>0</v>
      </c>
      <c r="I39" s="97">
        <f>+[1]SL!D101</f>
        <v>0</v>
      </c>
      <c r="J39" s="123">
        <f>+[1]SL!D106</f>
        <v>0</v>
      </c>
      <c r="K39" s="113">
        <f>+[1]SL!E96</f>
        <v>0</v>
      </c>
      <c r="L39" s="97">
        <f>+[1]SL!E101</f>
        <v>0</v>
      </c>
      <c r="M39" s="123">
        <f>+[1]SL!E106</f>
        <v>257000</v>
      </c>
      <c r="N39" s="113">
        <f>+[1]SL!G96</f>
        <v>0</v>
      </c>
      <c r="O39" s="97">
        <f>+[1]SL!G101</f>
        <v>0</v>
      </c>
      <c r="P39" s="123">
        <f>+[1]SL!G106</f>
        <v>0</v>
      </c>
      <c r="Q39" s="113">
        <f>+[1]SL!H96</f>
        <v>0</v>
      </c>
      <c r="R39" s="97">
        <f>+[1]SL!H101</f>
        <v>0</v>
      </c>
      <c r="S39" s="123">
        <f>+[1]SL!H106</f>
        <v>0</v>
      </c>
      <c r="T39" s="113">
        <f>+[1]SL!K96</f>
        <v>0</v>
      </c>
      <c r="U39" s="97">
        <f>+[1]SL!K101</f>
        <v>0</v>
      </c>
      <c r="V39" s="123">
        <f>+[1]SL!K106</f>
        <v>0</v>
      </c>
    </row>
    <row r="40" spans="1:22" x14ac:dyDescent="0.25">
      <c r="A40" s="14" t="s">
        <v>70</v>
      </c>
      <c r="B40" s="113">
        <f>+[1]Som!B96</f>
        <v>0</v>
      </c>
      <c r="C40" s="97">
        <f>+[1]Som!B101</f>
        <v>0</v>
      </c>
      <c r="D40" s="123">
        <f>+[1]Som!B106</f>
        <v>0</v>
      </c>
      <c r="E40" s="113">
        <f>+[1]Som!C96</f>
        <v>0</v>
      </c>
      <c r="F40" s="97">
        <f>+[1]Som!C101</f>
        <v>0</v>
      </c>
      <c r="G40" s="123">
        <f>+[1]Som!C106</f>
        <v>0</v>
      </c>
      <c r="H40" s="113">
        <f>+[1]Som!D96</f>
        <v>3109882</v>
      </c>
      <c r="I40" s="97">
        <f>+[1]Som!D101</f>
        <v>0</v>
      </c>
      <c r="J40" s="123">
        <f>+[1]Som!D106</f>
        <v>359960</v>
      </c>
      <c r="K40" s="113">
        <f>+[1]Som!E96</f>
        <v>0</v>
      </c>
      <c r="L40" s="97">
        <f>+[1]Som!E101</f>
        <v>0</v>
      </c>
      <c r="M40" s="123">
        <f>+[1]Som!E106</f>
        <v>0</v>
      </c>
      <c r="N40" s="113">
        <f>+[1]Som!G96</f>
        <v>0</v>
      </c>
      <c r="O40" s="97">
        <f>+[1]Som!G101</f>
        <v>0</v>
      </c>
      <c r="P40" s="123">
        <f>+[1]Som!G106</f>
        <v>0</v>
      </c>
      <c r="Q40" s="113">
        <f>+[1]Som!H96</f>
        <v>0</v>
      </c>
      <c r="R40" s="97">
        <f>+[1]Som!H101</f>
        <v>4400</v>
      </c>
      <c r="S40" s="123">
        <f>+[1]Som!H106</f>
        <v>0</v>
      </c>
      <c r="T40" s="113">
        <f>+[1]Som!K96</f>
        <v>43200</v>
      </c>
      <c r="U40" s="97">
        <f>+[1]Som!K101</f>
        <v>0</v>
      </c>
      <c r="V40" s="123">
        <f>+[1]Som!K106</f>
        <v>0</v>
      </c>
    </row>
    <row r="41" spans="1:22" x14ac:dyDescent="0.25">
      <c r="A41" s="14" t="s">
        <v>71</v>
      </c>
      <c r="B41" s="113">
        <f>+[1]SA!B96</f>
        <v>0</v>
      </c>
      <c r="C41" s="97">
        <f>+[1]SA!B101</f>
        <v>0</v>
      </c>
      <c r="D41" s="123">
        <f>+[1]SA!B106</f>
        <v>0</v>
      </c>
      <c r="E41" s="113">
        <f>+[1]SA!C96</f>
        <v>0</v>
      </c>
      <c r="F41" s="97">
        <f>+[1]SA!C101</f>
        <v>0</v>
      </c>
      <c r="G41" s="123">
        <f>+[1]SA!C106</f>
        <v>0</v>
      </c>
      <c r="H41" s="113">
        <f>+[1]SA!D96</f>
        <v>0</v>
      </c>
      <c r="I41" s="97">
        <f>+[1]SA!D101</f>
        <v>0</v>
      </c>
      <c r="J41" s="123">
        <f>+[1]SA!D106</f>
        <v>0</v>
      </c>
      <c r="K41" s="113">
        <f>+[1]SA!E96</f>
        <v>0</v>
      </c>
      <c r="L41" s="97">
        <f>+[1]SA!E101</f>
        <v>0</v>
      </c>
      <c r="M41" s="123">
        <f>+[1]SA!E106</f>
        <v>0</v>
      </c>
      <c r="N41" s="113">
        <f>+[1]SA!G96</f>
        <v>0</v>
      </c>
      <c r="O41" s="97">
        <f>+[1]SA!G101</f>
        <v>0</v>
      </c>
      <c r="P41" s="123">
        <f>+[1]SA!G106</f>
        <v>0</v>
      </c>
      <c r="Q41" s="113">
        <f>+[1]SA!H96</f>
        <v>0</v>
      </c>
      <c r="R41" s="97">
        <f>+[1]SA!H101</f>
        <v>0</v>
      </c>
      <c r="S41" s="123">
        <f>+[1]SA!H106</f>
        <v>0</v>
      </c>
      <c r="T41" s="113">
        <f>+[1]SA!K96</f>
        <v>0</v>
      </c>
      <c r="U41" s="97">
        <f>+[1]SA!K101</f>
        <v>0</v>
      </c>
      <c r="V41" s="123">
        <f>+[1]SA!K106</f>
        <v>0</v>
      </c>
    </row>
    <row r="42" spans="1:22" x14ac:dyDescent="0.25">
      <c r="A42" s="14" t="s">
        <v>98</v>
      </c>
      <c r="B42" s="113">
        <f>+[1]STP!B96</f>
        <v>0</v>
      </c>
      <c r="C42" s="97">
        <f>+[1]STP!B101</f>
        <v>0</v>
      </c>
      <c r="D42" s="123">
        <f>+[1]STP!B106</f>
        <v>0</v>
      </c>
      <c r="E42" s="113">
        <f>+[1]STP!C96</f>
        <v>0</v>
      </c>
      <c r="F42" s="97">
        <f>+[1]STP!C101</f>
        <v>0</v>
      </c>
      <c r="G42" s="123">
        <f>+[1]STP!C106</f>
        <v>155950</v>
      </c>
      <c r="H42" s="113">
        <f>+[1]STP!D96</f>
        <v>0</v>
      </c>
      <c r="I42" s="97">
        <f>+[1]STP!D101</f>
        <v>0</v>
      </c>
      <c r="J42" s="123">
        <f>+[1]STP!D106</f>
        <v>0</v>
      </c>
      <c r="K42" s="113">
        <f>+[1]STP!E96</f>
        <v>0</v>
      </c>
      <c r="L42" s="97">
        <f>+[1]STP!E101</f>
        <v>0</v>
      </c>
      <c r="M42" s="123">
        <f>+[1]STP!E106</f>
        <v>0</v>
      </c>
      <c r="N42" s="113">
        <f>+[1]STP!G96</f>
        <v>0</v>
      </c>
      <c r="O42" s="97">
        <f>+[1]STP!G101</f>
        <v>0</v>
      </c>
      <c r="P42" s="123">
        <f>+[1]STP!G106</f>
        <v>0</v>
      </c>
      <c r="Q42" s="113">
        <f>+[1]STP!H96</f>
        <v>0</v>
      </c>
      <c r="R42" s="97">
        <f>+[1]STP!H101</f>
        <v>0</v>
      </c>
      <c r="S42" s="123">
        <f>+[1]STP!H106</f>
        <v>0</v>
      </c>
      <c r="T42" s="113">
        <f>+[1]STP!K96</f>
        <v>0</v>
      </c>
      <c r="U42" s="97">
        <f>+[1]STP!K101</f>
        <v>0</v>
      </c>
      <c r="V42" s="123">
        <f>+[1]STP!K106</f>
        <v>0</v>
      </c>
    </row>
    <row r="43" spans="1:22" x14ac:dyDescent="0.25">
      <c r="A43" t="s">
        <v>73</v>
      </c>
      <c r="B43" s="113">
        <f>+[1]NSud!B96</f>
        <v>0</v>
      </c>
      <c r="C43" s="97">
        <f>+[1]NSud!B101</f>
        <v>0</v>
      </c>
      <c r="D43" s="123">
        <f>+[1]NSud!B106</f>
        <v>0</v>
      </c>
      <c r="E43" s="113">
        <f>+[1]NSud!C96</f>
        <v>0</v>
      </c>
      <c r="F43" s="97">
        <f>+[1]NSud!C101</f>
        <v>0</v>
      </c>
      <c r="G43" s="123">
        <f>+[1]NSud!C106</f>
        <v>0</v>
      </c>
      <c r="H43" s="113">
        <f>+[1]NSud!D96</f>
        <v>1480000</v>
      </c>
      <c r="I43" s="97">
        <f>+[1]NSud!D101</f>
        <v>0</v>
      </c>
      <c r="J43" s="123">
        <f>+[1]NSud!D106</f>
        <v>0</v>
      </c>
      <c r="K43" s="113">
        <f>+[1]NSud!E96</f>
        <v>0</v>
      </c>
      <c r="L43" s="97">
        <f>+[1]NSud!E101</f>
        <v>0</v>
      </c>
      <c r="M43" s="123">
        <f>+[1]NSud!E106</f>
        <v>0</v>
      </c>
      <c r="N43" s="113">
        <f>+[1]NSud!G96</f>
        <v>0</v>
      </c>
      <c r="O43" s="97">
        <f>+[1]NSud!G101</f>
        <v>0</v>
      </c>
      <c r="P43" s="123">
        <f>+[1]NSud!G106</f>
        <v>0</v>
      </c>
      <c r="Q43" s="113">
        <f>+[1]NSud!H96</f>
        <v>236160</v>
      </c>
      <c r="R43" s="97">
        <f>+[1]NSud!H101</f>
        <v>0</v>
      </c>
      <c r="S43" s="123">
        <f>+[1]NSud!H106</f>
        <v>0</v>
      </c>
      <c r="T43" s="113">
        <f>+[1]NSud!K96</f>
        <v>20850</v>
      </c>
      <c r="U43" s="97">
        <f>+[1]NSud!K101</f>
        <v>59950</v>
      </c>
      <c r="V43" s="123">
        <f>+[1]NSud!K106</f>
        <v>0</v>
      </c>
    </row>
    <row r="44" spans="1:22" x14ac:dyDescent="0.25">
      <c r="A44" t="s">
        <v>74</v>
      </c>
      <c r="B44" s="113">
        <f>+[1]SSud!B96</f>
        <v>0</v>
      </c>
      <c r="C44" s="97">
        <f>+[1]SSud!B101</f>
        <v>0</v>
      </c>
      <c r="D44" s="123">
        <f>+[1]SSud!B106</f>
        <v>0</v>
      </c>
      <c r="E44" s="113">
        <f>+[1]SSud!C96</f>
        <v>0</v>
      </c>
      <c r="F44" s="97">
        <f>+[1]SSud!C101</f>
        <v>0</v>
      </c>
      <c r="G44" s="123">
        <f>+[1]SSud!C106</f>
        <v>0</v>
      </c>
      <c r="H44" s="113">
        <f>+[1]SSud!D96</f>
        <v>0</v>
      </c>
      <c r="I44" s="97">
        <f>+[1]SSud!D101</f>
        <v>0</v>
      </c>
      <c r="J44" s="123">
        <f>+[1]SSud!D106</f>
        <v>0</v>
      </c>
      <c r="K44" s="113">
        <f>+[1]SSud!E96</f>
        <v>0</v>
      </c>
      <c r="L44" s="97">
        <f>+[1]SSud!E101</f>
        <v>0</v>
      </c>
      <c r="M44" s="123">
        <f>+[1]SSud!E106</f>
        <v>0</v>
      </c>
      <c r="N44" s="113">
        <f>+[1]SSud!G96</f>
        <v>0</v>
      </c>
      <c r="O44" s="97">
        <f>+[1]SSud!G101</f>
        <v>0</v>
      </c>
      <c r="P44" s="123">
        <f>+[1]SSud!G106</f>
        <v>0</v>
      </c>
      <c r="Q44" s="113">
        <f>+[1]SSud!H96</f>
        <v>41500</v>
      </c>
      <c r="R44" s="97">
        <f>+[1]SSud!H101</f>
        <v>0</v>
      </c>
      <c r="S44" s="123">
        <f>+[1]SSud!H106</f>
        <v>0</v>
      </c>
      <c r="T44" s="113">
        <f>+[1]SSud!K96</f>
        <v>39050</v>
      </c>
      <c r="U44" s="97">
        <f>+[1]SSud!K101</f>
        <v>65000</v>
      </c>
      <c r="V44" s="123">
        <f>+[1]SSud!K106</f>
        <v>0</v>
      </c>
    </row>
    <row r="45" spans="1:22" x14ac:dyDescent="0.25">
      <c r="A45" s="14" t="s">
        <v>75</v>
      </c>
      <c r="B45" s="113">
        <f>+[1]Swz!B96</f>
        <v>0</v>
      </c>
      <c r="C45" s="97">
        <f>+[1]Swz!B101</f>
        <v>0</v>
      </c>
      <c r="D45" s="123">
        <f>+[1]Swz!B106</f>
        <v>0</v>
      </c>
      <c r="E45" s="113">
        <f>+[1]Swz!C96</f>
        <v>0</v>
      </c>
      <c r="F45" s="97">
        <f>+[1]Swz!C101</f>
        <v>0</v>
      </c>
      <c r="G45" s="123">
        <f>+[1]Swz!C106</f>
        <v>0</v>
      </c>
      <c r="H45" s="113">
        <f>+[1]Swz!D96</f>
        <v>0</v>
      </c>
      <c r="I45" s="97">
        <f>+[1]Swz!D101</f>
        <v>0</v>
      </c>
      <c r="J45" s="123">
        <f>+[1]Swz!D106</f>
        <v>0</v>
      </c>
      <c r="K45" s="113">
        <f>+[1]Swz!E96</f>
        <v>0</v>
      </c>
      <c r="L45" s="97">
        <f>+[1]Swz!E101</f>
        <v>0</v>
      </c>
      <c r="M45" s="123">
        <f>+[1]Swz!E106</f>
        <v>0</v>
      </c>
      <c r="N45" s="113">
        <f>+[1]Swz!G96</f>
        <v>0</v>
      </c>
      <c r="O45" s="97">
        <f>+[1]Swz!G101</f>
        <v>0</v>
      </c>
      <c r="P45" s="123">
        <f>+[1]Swz!G106</f>
        <v>0</v>
      </c>
      <c r="Q45" s="113">
        <f>+[1]Swz!H96</f>
        <v>0</v>
      </c>
      <c r="R45" s="97">
        <f>+[1]Swz!H101</f>
        <v>0</v>
      </c>
      <c r="S45" s="123">
        <f>+[1]Swz!H106</f>
        <v>0</v>
      </c>
      <c r="T45" s="113">
        <f>+[1]Swz!K96</f>
        <v>0</v>
      </c>
      <c r="U45" s="97">
        <f>+[1]Swz!K101</f>
        <v>0</v>
      </c>
      <c r="V45" s="123">
        <f>+[1]Swz!K106</f>
        <v>0</v>
      </c>
    </row>
    <row r="46" spans="1:22" x14ac:dyDescent="0.25">
      <c r="A46" s="14" t="s">
        <v>76</v>
      </c>
      <c r="B46" s="113">
        <f>+[1]Tnz!B96</f>
        <v>0</v>
      </c>
      <c r="C46" s="97">
        <f>+[1]Tnz!B101</f>
        <v>0</v>
      </c>
      <c r="D46" s="123">
        <f>+[1]Tnz!B106</f>
        <v>0</v>
      </c>
      <c r="E46" s="113">
        <f>+[1]Tnz!C96</f>
        <v>0</v>
      </c>
      <c r="F46" s="97">
        <f>+[1]Tnz!C101</f>
        <v>4916695</v>
      </c>
      <c r="G46" s="123">
        <f>+[1]Tnz!C106</f>
        <v>0</v>
      </c>
      <c r="H46" s="113">
        <f>+[1]Tnz!D96</f>
        <v>19000</v>
      </c>
      <c r="I46" s="97">
        <f>+[1]Tnz!D101</f>
        <v>0</v>
      </c>
      <c r="J46" s="123">
        <f>+[1]Tnz!D106</f>
        <v>0</v>
      </c>
      <c r="K46" s="113">
        <f>+[1]Tnz!E96</f>
        <v>522007</v>
      </c>
      <c r="L46" s="97">
        <f>+[1]Tnz!E101</f>
        <v>2773282</v>
      </c>
      <c r="M46" s="123">
        <f>+[1]Tnz!E106</f>
        <v>40000</v>
      </c>
      <c r="N46" s="113">
        <f>+[1]Tnz!G96</f>
        <v>0</v>
      </c>
      <c r="O46" s="97">
        <f>+[1]Tnz!G101</f>
        <v>0</v>
      </c>
      <c r="P46" s="123">
        <f>+[1]Tnz!G106</f>
        <v>0</v>
      </c>
      <c r="Q46" s="113">
        <f>+[1]Tnz!H96</f>
        <v>1800</v>
      </c>
      <c r="R46" s="97">
        <f>+[1]Tnz!H101</f>
        <v>0</v>
      </c>
      <c r="S46" s="123">
        <f>+[1]Tnz!H106</f>
        <v>0</v>
      </c>
      <c r="T46" s="113">
        <f>+[1]Tnz!K96</f>
        <v>0</v>
      </c>
      <c r="U46" s="97">
        <f>+[1]Tnz!K101</f>
        <v>0</v>
      </c>
      <c r="V46" s="123">
        <f>+[1]Tnz!K106</f>
        <v>0</v>
      </c>
    </row>
    <row r="47" spans="1:22" x14ac:dyDescent="0.25">
      <c r="A47" s="14" t="s">
        <v>77</v>
      </c>
      <c r="B47" s="113">
        <f>+[1]Togo!B96</f>
        <v>0</v>
      </c>
      <c r="C47" s="97">
        <f>+[1]Togo!B101</f>
        <v>0</v>
      </c>
      <c r="D47" s="123">
        <f>+[1]Togo!B106</f>
        <v>0</v>
      </c>
      <c r="E47" s="113">
        <f>+[1]Togo!C96</f>
        <v>0</v>
      </c>
      <c r="F47" s="97">
        <f>+[1]Togo!C101</f>
        <v>0</v>
      </c>
      <c r="G47" s="123">
        <f>+[1]Togo!C106</f>
        <v>262550</v>
      </c>
      <c r="H47" s="113">
        <f>+[1]Togo!D96</f>
        <v>0</v>
      </c>
      <c r="I47" s="97">
        <f>+[1]Togo!D101</f>
        <v>0</v>
      </c>
      <c r="J47" s="123">
        <f>+[1]Togo!D106</f>
        <v>0</v>
      </c>
      <c r="K47" s="113">
        <f>+[1]Togo!E96</f>
        <v>0</v>
      </c>
      <c r="L47" s="97">
        <f>+[1]Togo!E101</f>
        <v>0</v>
      </c>
      <c r="M47" s="123">
        <f>+[1]Togo!E106</f>
        <v>0</v>
      </c>
      <c r="N47" s="113">
        <f>+[1]Togo!G96</f>
        <v>0</v>
      </c>
      <c r="O47" s="97">
        <f>+[1]Togo!G101</f>
        <v>0</v>
      </c>
      <c r="P47" s="123">
        <f>+[1]Togo!G106</f>
        <v>0</v>
      </c>
      <c r="Q47" s="113">
        <f>+[1]Togo!H96</f>
        <v>0</v>
      </c>
      <c r="R47" s="97">
        <f>+[1]Togo!H101</f>
        <v>0</v>
      </c>
      <c r="S47" s="123">
        <f>+[1]Togo!H106</f>
        <v>0</v>
      </c>
      <c r="T47" s="113">
        <f>+[1]Togo!K96</f>
        <v>0</v>
      </c>
      <c r="U47" s="97">
        <f>+[1]Togo!K101</f>
        <v>0</v>
      </c>
      <c r="V47" s="123">
        <f>+[1]Togo!K106</f>
        <v>0</v>
      </c>
    </row>
    <row r="48" spans="1:22" x14ac:dyDescent="0.25">
      <c r="A48" s="14" t="s">
        <v>15</v>
      </c>
      <c r="B48" s="113">
        <f>+[1]Uga!B96</f>
        <v>0</v>
      </c>
      <c r="C48" s="97">
        <f>+[1]Uga!B101</f>
        <v>0</v>
      </c>
      <c r="D48" s="123">
        <f>+[1]Uga!B106</f>
        <v>0</v>
      </c>
      <c r="E48" s="113">
        <f>+[1]Uga!C96</f>
        <v>0</v>
      </c>
      <c r="F48" s="97">
        <f>+[1]Uga!C101</f>
        <v>0</v>
      </c>
      <c r="G48" s="123">
        <f>+[1]Uga!C106</f>
        <v>1899162</v>
      </c>
      <c r="H48" s="113">
        <f>+[1]Uga!D96</f>
        <v>0</v>
      </c>
      <c r="I48" s="97">
        <f>+[1]Uga!D101</f>
        <v>0</v>
      </c>
      <c r="J48" s="123">
        <f>+[1]Uga!D106</f>
        <v>0</v>
      </c>
      <c r="K48" s="113">
        <f>+[1]Uga!E96</f>
        <v>0</v>
      </c>
      <c r="L48" s="97">
        <f>+[1]Uga!E101</f>
        <v>0</v>
      </c>
      <c r="M48" s="123">
        <f>+[1]Uga!E106</f>
        <v>260000</v>
      </c>
      <c r="N48" s="113">
        <f>+[1]Uga!G96</f>
        <v>0</v>
      </c>
      <c r="O48" s="97">
        <f>+[1]Uga!G101</f>
        <v>0</v>
      </c>
      <c r="P48" s="123">
        <f>+[1]Uga!G106</f>
        <v>0</v>
      </c>
      <c r="Q48" s="113">
        <f>+[1]Uga!H96</f>
        <v>0</v>
      </c>
      <c r="R48" s="97">
        <f>+[1]Uga!H101</f>
        <v>0</v>
      </c>
      <c r="S48" s="123">
        <f>+[1]Uga!H106</f>
        <v>0</v>
      </c>
      <c r="T48" s="113">
        <f>+[1]Uga!K96</f>
        <v>0</v>
      </c>
      <c r="U48" s="97">
        <f>+[1]Uga!K101</f>
        <v>0</v>
      </c>
      <c r="V48" s="123">
        <f>+[1]Uga!K106</f>
        <v>0</v>
      </c>
    </row>
    <row r="49" spans="1:23" x14ac:dyDescent="0.25">
      <c r="A49" s="14" t="s">
        <v>78</v>
      </c>
      <c r="B49" s="113">
        <f>+[1]Zam!B96</f>
        <v>0</v>
      </c>
      <c r="C49" s="97">
        <f>+[1]Zam!B101</f>
        <v>0</v>
      </c>
      <c r="D49" s="123">
        <f>+[1]Zam!B106</f>
        <v>0</v>
      </c>
      <c r="E49" s="113">
        <f>+[1]Zam!C96</f>
        <v>0</v>
      </c>
      <c r="F49" s="97">
        <f>+[1]Zam!C101</f>
        <v>0</v>
      </c>
      <c r="G49" s="123">
        <f>+[1]Zam!C106</f>
        <v>280994</v>
      </c>
      <c r="H49" s="113">
        <f>+[1]Zam!D96</f>
        <v>0</v>
      </c>
      <c r="I49" s="97">
        <f>+[1]Zam!D101</f>
        <v>0</v>
      </c>
      <c r="J49" s="123">
        <f>+[1]Zam!D106</f>
        <v>0</v>
      </c>
      <c r="K49" s="113">
        <f>+[1]Zam!E96</f>
        <v>0</v>
      </c>
      <c r="L49" s="97">
        <f>+[1]Zam!E101</f>
        <v>1200000</v>
      </c>
      <c r="M49" s="123">
        <f>+[1]Zam!E106</f>
        <v>0</v>
      </c>
      <c r="N49" s="113">
        <f>+[1]Zam!G96</f>
        <v>0</v>
      </c>
      <c r="O49" s="97">
        <f>+[1]Zam!G101</f>
        <v>2059715</v>
      </c>
      <c r="P49" s="123">
        <f>+[1]Zam!G106</f>
        <v>0</v>
      </c>
      <c r="Q49" s="113">
        <f>+[1]Zam!H96</f>
        <v>400</v>
      </c>
      <c r="R49" s="97">
        <f>+[1]Zam!H101</f>
        <v>0</v>
      </c>
      <c r="S49" s="123">
        <f>+[1]Zam!H106</f>
        <v>0</v>
      </c>
      <c r="T49" s="113">
        <f>+[1]Zam!K96</f>
        <v>0</v>
      </c>
      <c r="U49" s="97">
        <f>+[1]Zam!K101</f>
        <v>0</v>
      </c>
      <c r="V49" s="123">
        <f>+[1]Zam!K106</f>
        <v>0</v>
      </c>
    </row>
    <row r="50" spans="1:23" x14ac:dyDescent="0.25">
      <c r="A50" s="14" t="s">
        <v>79</v>
      </c>
      <c r="B50" s="113">
        <f>+[1]Zanz!B96</f>
        <v>0</v>
      </c>
      <c r="C50" s="97">
        <f>+[1]Zanz!B101</f>
        <v>0</v>
      </c>
      <c r="D50" s="123">
        <f>+[1]Zanz!B106</f>
        <v>0</v>
      </c>
      <c r="E50" s="113">
        <f>+[1]Zanz!C96</f>
        <v>0</v>
      </c>
      <c r="F50" s="97">
        <f>+[1]Zanz!C101</f>
        <v>0</v>
      </c>
      <c r="G50" s="123">
        <f>+[1]Zanz!C106</f>
        <v>0</v>
      </c>
      <c r="H50" s="113">
        <f>+[1]Zanz!D96</f>
        <v>0</v>
      </c>
      <c r="I50" s="97">
        <f>+[1]Zanz!D101</f>
        <v>0</v>
      </c>
      <c r="J50" s="123">
        <f>+[1]Zanz!D106</f>
        <v>0</v>
      </c>
      <c r="K50" s="113">
        <f>+[1]Zanz!E96</f>
        <v>0</v>
      </c>
      <c r="L50" s="97">
        <f>+[1]Zanz!E101</f>
        <v>1679592</v>
      </c>
      <c r="M50" s="123">
        <f>+[1]Zanz!E106</f>
        <v>0</v>
      </c>
      <c r="N50" s="113">
        <f>+[1]Zanz!G96</f>
        <v>0</v>
      </c>
      <c r="O50" s="97">
        <f>+[1]Zanz!G101</f>
        <v>0</v>
      </c>
      <c r="P50" s="123">
        <f>+[1]Zanz!G106</f>
        <v>0</v>
      </c>
      <c r="Q50" s="113">
        <f>+[1]Zanz!H96</f>
        <v>0</v>
      </c>
      <c r="R50" s="97">
        <f>+[1]Zanz!H101</f>
        <v>0</v>
      </c>
      <c r="S50" s="123">
        <f>+[1]Zanz!H106</f>
        <v>0</v>
      </c>
      <c r="T50" s="113">
        <f>+[1]Zanz!K96</f>
        <v>0</v>
      </c>
      <c r="U50" s="97">
        <f>+[1]Zanz!K101</f>
        <v>0</v>
      </c>
      <c r="V50" s="123">
        <f>+[1]Zanz!K106</f>
        <v>0</v>
      </c>
    </row>
    <row r="51" spans="1:23" x14ac:dyDescent="0.25">
      <c r="A51" s="14" t="s">
        <v>16</v>
      </c>
      <c r="B51" s="113">
        <f>+[1]Zbw!B96</f>
        <v>0</v>
      </c>
      <c r="C51" s="97">
        <f>+[1]Zbw!B101</f>
        <v>0</v>
      </c>
      <c r="D51" s="123">
        <f>+[1]Zbw!B106</f>
        <v>0</v>
      </c>
      <c r="E51" s="113">
        <f>+[1]Zbw!C96</f>
        <v>1881175</v>
      </c>
      <c r="F51" s="97">
        <f>+[1]Zbw!C101</f>
        <v>0</v>
      </c>
      <c r="G51" s="123">
        <f>+[1]Zbw!C106</f>
        <v>0</v>
      </c>
      <c r="H51" s="113">
        <f>+[1]Zbw!D96</f>
        <v>0</v>
      </c>
      <c r="I51" s="97">
        <f>+[1]Zbw!D101</f>
        <v>0</v>
      </c>
      <c r="J51" s="123">
        <f>+[1]Zbw!D106</f>
        <v>0</v>
      </c>
      <c r="K51" s="113">
        <f>+[1]Zbw!E96</f>
        <v>560000</v>
      </c>
      <c r="L51" s="97">
        <f>+[1]Zbw!E101</f>
        <v>0</v>
      </c>
      <c r="M51" s="123">
        <f>+[1]Zbw!E106</f>
        <v>0</v>
      </c>
      <c r="N51" s="113">
        <f>+[1]Zbw!G96</f>
        <v>0</v>
      </c>
      <c r="O51" s="97">
        <f>+[1]Zbw!G101</f>
        <v>0</v>
      </c>
      <c r="P51" s="123">
        <f>+[1]Zbw!G106</f>
        <v>0</v>
      </c>
      <c r="Q51" s="113">
        <f>+[1]Zbw!H96</f>
        <v>0</v>
      </c>
      <c r="R51" s="97">
        <f>+[1]Zbw!H101</f>
        <v>0</v>
      </c>
      <c r="S51" s="123">
        <f>+[1]Zbw!H106</f>
        <v>0</v>
      </c>
      <c r="T51" s="113">
        <f>+[1]Zbw!K96</f>
        <v>0</v>
      </c>
      <c r="U51" s="97">
        <f>+[1]Zbw!K101</f>
        <v>0</v>
      </c>
      <c r="V51" s="123">
        <f>+[1]Zbw!K106</f>
        <v>0</v>
      </c>
    </row>
    <row r="52" spans="1:23" s="2" customFormat="1" ht="12.75" x14ac:dyDescent="0.2">
      <c r="A52" s="98" t="s">
        <v>23</v>
      </c>
      <c r="B52" s="115">
        <f>SUM(B5:B51)</f>
        <v>0</v>
      </c>
      <c r="C52" s="100">
        <f t="shared" ref="C52:V52" si="0">SUM(C5:C51)</f>
        <v>15244475</v>
      </c>
      <c r="D52" s="101">
        <f t="shared" si="0"/>
        <v>5938750</v>
      </c>
      <c r="E52" s="115">
        <f t="shared" si="0"/>
        <v>15487482</v>
      </c>
      <c r="F52" s="100">
        <f t="shared" si="0"/>
        <v>20714216</v>
      </c>
      <c r="G52" s="101">
        <f t="shared" si="0"/>
        <v>65745964</v>
      </c>
      <c r="H52" s="115">
        <f t="shared" si="0"/>
        <v>5486267</v>
      </c>
      <c r="I52" s="100">
        <f t="shared" si="0"/>
        <v>69962</v>
      </c>
      <c r="J52" s="101">
        <f t="shared" si="0"/>
        <v>2732536</v>
      </c>
      <c r="K52" s="115">
        <f t="shared" si="0"/>
        <v>4592315</v>
      </c>
      <c r="L52" s="100">
        <f t="shared" si="0"/>
        <v>13976286</v>
      </c>
      <c r="M52" s="101">
        <f t="shared" si="0"/>
        <v>10368900</v>
      </c>
      <c r="N52" s="115">
        <f t="shared" si="0"/>
        <v>117200</v>
      </c>
      <c r="O52" s="100">
        <f t="shared" si="0"/>
        <v>2059715</v>
      </c>
      <c r="P52" s="101">
        <f t="shared" si="0"/>
        <v>0</v>
      </c>
      <c r="Q52" s="115">
        <f t="shared" si="0"/>
        <v>986007</v>
      </c>
      <c r="R52" s="100">
        <f t="shared" si="0"/>
        <v>419635</v>
      </c>
      <c r="S52" s="101">
        <f t="shared" si="0"/>
        <v>0</v>
      </c>
      <c r="T52" s="115">
        <f t="shared" si="0"/>
        <v>1294528</v>
      </c>
      <c r="U52" s="100">
        <f t="shared" si="0"/>
        <v>2171121</v>
      </c>
      <c r="V52" s="101">
        <f t="shared" si="0"/>
        <v>120000</v>
      </c>
      <c r="W52" s="198"/>
    </row>
    <row r="53" spans="1:23" x14ac:dyDescent="0.2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3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1:23" x14ac:dyDescent="0.2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1:23" x14ac:dyDescent="0.2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1:23" x14ac:dyDescent="0.2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3" x14ac:dyDescent="0.2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3" x14ac:dyDescent="0.2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3" x14ac:dyDescent="0.25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3" x14ac:dyDescent="0.2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3" x14ac:dyDescent="0.25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3" x14ac:dyDescent="0.25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3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2:22" x14ac:dyDescent="0.2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2:22" x14ac:dyDescent="0.2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2:22" x14ac:dyDescent="0.25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2:22" x14ac:dyDescent="0.2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2:22" x14ac:dyDescent="0.2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2:22" x14ac:dyDescent="0.2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2:22" x14ac:dyDescent="0.2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2:22" x14ac:dyDescent="0.2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2:22" x14ac:dyDescent="0.25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2:22" x14ac:dyDescent="0.25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2:22" x14ac:dyDescent="0.25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2:22" x14ac:dyDescent="0.25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</row>
  </sheetData>
  <mergeCells count="7"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CF13-739A-4383-A2F4-F099A09E470F}">
  <sheetPr>
    <pageSetUpPr fitToPage="1"/>
  </sheetPr>
  <dimension ref="A1:W46"/>
  <sheetViews>
    <sheetView workbookViewId="0">
      <selection activeCell="O50" sqref="O50"/>
    </sheetView>
  </sheetViews>
  <sheetFormatPr defaultRowHeight="15" x14ac:dyDescent="0.25"/>
  <cols>
    <col min="1" max="1" width="17.42578125" style="2" customWidth="1"/>
    <col min="2" max="2" width="10.85546875" style="45" customWidth="1"/>
    <col min="3" max="3" width="11.28515625" style="45" customWidth="1"/>
    <col min="4" max="4" width="11.5703125" style="45" customWidth="1"/>
    <col min="5" max="5" width="11.28515625" style="45" customWidth="1"/>
    <col min="6" max="6" width="13.28515625" style="45" customWidth="1"/>
    <col min="7" max="7" width="10.42578125" style="45" customWidth="1"/>
    <col min="8" max="8" width="11.7109375" style="45" customWidth="1"/>
    <col min="9" max="9" width="10.7109375" style="45" customWidth="1"/>
    <col min="10" max="10" width="10" style="45" customWidth="1"/>
    <col min="11" max="13" width="11.5703125" style="1" customWidth="1"/>
    <col min="14" max="14" width="12.5703125" style="1" customWidth="1"/>
    <col min="15" max="22" width="11.5703125" style="1" customWidth="1"/>
    <col min="23" max="23" width="10.140625" bestFit="1" customWidth="1"/>
  </cols>
  <sheetData>
    <row r="1" spans="1:22" s="3" customFormat="1" ht="18" x14ac:dyDescent="0.25">
      <c r="A1" s="3" t="s">
        <v>242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8" x14ac:dyDescent="0.25">
      <c r="A2" s="197" t="s">
        <v>19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2" customFormat="1" ht="12.75" x14ac:dyDescent="0.2">
      <c r="B3" s="239" t="s">
        <v>213</v>
      </c>
      <c r="C3" s="239"/>
      <c r="D3" s="239"/>
      <c r="E3" s="239" t="s">
        <v>238</v>
      </c>
      <c r="F3" s="239"/>
      <c r="G3" s="239"/>
      <c r="H3" s="239" t="s">
        <v>215</v>
      </c>
      <c r="I3" s="239"/>
      <c r="J3" s="239"/>
      <c r="K3" s="239" t="s">
        <v>216</v>
      </c>
      <c r="L3" s="239"/>
      <c r="M3" s="239"/>
      <c r="N3" s="239" t="s">
        <v>239</v>
      </c>
      <c r="O3" s="239"/>
      <c r="P3" s="239"/>
      <c r="Q3" s="239" t="s">
        <v>219</v>
      </c>
      <c r="R3" s="239"/>
      <c r="S3" s="239"/>
      <c r="T3" s="240" t="s">
        <v>197</v>
      </c>
      <c r="U3" s="239"/>
      <c r="V3" s="239"/>
    </row>
    <row r="4" spans="1:22" s="2" customFormat="1" ht="12.75" x14ac:dyDescent="0.2">
      <c r="B4" s="43" t="s">
        <v>9</v>
      </c>
      <c r="C4" s="43" t="s">
        <v>2</v>
      </c>
      <c r="D4" s="43" t="s">
        <v>5</v>
      </c>
      <c r="E4" s="43" t="s">
        <v>9</v>
      </c>
      <c r="F4" s="43" t="s">
        <v>2</v>
      </c>
      <c r="G4" s="43" t="s">
        <v>5</v>
      </c>
      <c r="H4" s="43" t="s">
        <v>9</v>
      </c>
      <c r="I4" s="43" t="s">
        <v>2</v>
      </c>
      <c r="J4" s="43" t="s">
        <v>5</v>
      </c>
      <c r="K4" s="43" t="s">
        <v>9</v>
      </c>
      <c r="L4" s="43" t="s">
        <v>2</v>
      </c>
      <c r="M4" s="43" t="s">
        <v>5</v>
      </c>
      <c r="N4" s="43" t="s">
        <v>9</v>
      </c>
      <c r="O4" s="43" t="s">
        <v>2</v>
      </c>
      <c r="P4" s="43" t="s">
        <v>5</v>
      </c>
      <c r="Q4" s="43" t="s">
        <v>9</v>
      </c>
      <c r="R4" s="43" t="s">
        <v>2</v>
      </c>
      <c r="S4" s="43" t="s">
        <v>5</v>
      </c>
      <c r="T4" s="199" t="s">
        <v>9</v>
      </c>
      <c r="U4" s="43" t="s">
        <v>2</v>
      </c>
      <c r="V4" s="43" t="s">
        <v>5</v>
      </c>
    </row>
    <row r="5" spans="1:22" x14ac:dyDescent="0.25">
      <c r="A5" s="200" t="s">
        <v>106</v>
      </c>
      <c r="B5" s="112">
        <f>+'[1]Ex-Africa 2024'!C5+'[1]Ex-Africa 2024'!C104+'[1]Ex-Africa 2024'!C203+'[1]Ex-Africa 2024'!C302</f>
        <v>0</v>
      </c>
      <c r="C5" s="95">
        <f>+'[1]Ex-Africa 2024'!C402+'[1]Ex-Africa 2024'!C501+'[1]Ex-Africa 2024'!C600+'[1]Ex-Africa 2024'!C699</f>
        <v>0</v>
      </c>
      <c r="D5" s="96">
        <f>+'[1]Ex-Africa 2024'!C799+'[1]Ex-Africa 2024'!C898+'[1]Ex-Africa 2024'!C997+'[1]Ex-Africa 2024'!C1096</f>
        <v>0</v>
      </c>
      <c r="E5" s="112">
        <f>+'[1]Ex-Africa 2024'!D5+'[1]Ex-Africa 2024'!D104+'[1]Ex-Africa 2024'!D203+'[1]Ex-Africa 2024'!D302</f>
        <v>0</v>
      </c>
      <c r="F5" s="95">
        <f>+'[1]Ex-Africa 2024'!D402+'[1]Ex-Africa 2024'!D501+'[1]Ex-Africa 2024'!D600+'[1]Ex-Africa 2024'!D699</f>
        <v>0</v>
      </c>
      <c r="G5" s="96">
        <f>+'[1]Ex-Africa 2024'!D799+'[1]Ex-Africa 2024'!D898+'[1]Ex-Africa 2024'!D997+'[1]Ex-Africa 2024'!D1096</f>
        <v>0</v>
      </c>
      <c r="H5" s="112">
        <f>+'[1]Ex-Africa 2024'!E5+'[1]Ex-Africa 2024'!E104+'[1]Ex-Africa 2024'!E203+'[1]Ex-Africa 2024'!E302</f>
        <v>3500</v>
      </c>
      <c r="I5" s="95">
        <f>+'[1]Ex-Africa 2024'!E402+'[1]Ex-Africa 2024'!E501+'[1]Ex-Africa 2024'!E600+'[1]Ex-Africa 2024'!E699</f>
        <v>236167</v>
      </c>
      <c r="J5" s="96">
        <f>+'[1]Ex-Africa 2024'!E799+'[1]Ex-Africa 2024'!E898+'[1]Ex-Africa 2024'!E997+'[1]Ex-Africa 2024'!E1096</f>
        <v>0</v>
      </c>
      <c r="K5" s="112">
        <f>+'[1]Ex-Africa 2024'!F5+'[1]Ex-Africa 2024'!F104+'[1]Ex-Africa 2024'!F203+'[1]Ex-Africa 2024'!F302</f>
        <v>0</v>
      </c>
      <c r="L5" s="95">
        <f>+'[1]Ex-Africa 2024'!F402+'[1]Ex-Africa 2024'!F501+'[1]Ex-Africa 2024'!F600+'[1]Ex-Africa 2024'!F699</f>
        <v>0</v>
      </c>
      <c r="M5" s="96">
        <f>+'[1]Ex-Africa 2024'!F799+'[1]Ex-Africa 2024'!F898+'[1]Ex-Africa 2024'!F997+'[1]Ex-Africa 2024'!F1096</f>
        <v>0</v>
      </c>
      <c r="N5" s="166">
        <f>+'[1]Ex-Africa 2024'!H5+'[1]Ex-Africa 2024'!H104+'[1]Ex-Africa 2024'!H203+'[1]Ex-Africa 2024'!H302</f>
        <v>0</v>
      </c>
      <c r="O5" s="112">
        <f>+'[1]Ex-Africa 2024'!H402+'[1]Ex-Africa 2024'!H501+'[1]Ex-Africa 2024'!H600+'[1]Ex-Africa 2024'!H699</f>
        <v>0</v>
      </c>
      <c r="P5" s="96">
        <f>+'[1]Ex-Africa 2024'!H799+'[1]Ex-Africa 2024'!H898+'[1]Ex-Africa 2024'!H997+'[1]Ex-Africa 2024'!H1096</f>
        <v>0</v>
      </c>
      <c r="Q5" s="112">
        <f>+'[1]Ex-Africa 2024'!I5+'[1]Ex-Africa 2024'!I104+'[1]Ex-Africa 2024'!I203+'[1]Ex-Africa 2024'!I302</f>
        <v>0</v>
      </c>
      <c r="R5" s="96">
        <f>+'[1]Ex-Africa 2024'!I402+'[1]Ex-Africa 2024'!I501+'[1]Ex-Africa 2024'!I600+'[1]Ex-Africa 2024'!I699</f>
        <v>0</v>
      </c>
      <c r="S5" s="166">
        <f>+'[1]Ex-Africa 2024'!I799+'[1]Ex-Africa 2024'!I898+'[1]Ex-Africa 2024'!I997+'[1]Ex-Africa 2024'!I1096</f>
        <v>0</v>
      </c>
      <c r="T5" s="201">
        <f>+'[1]Ex-Africa 2024'!L5+'[1]Ex-Africa 2024'!L104+'[1]Ex-Africa 2024'!L203+'[1]Ex-Africa 2024'!L302</f>
        <v>0</v>
      </c>
      <c r="U5" s="95">
        <f>+'[1]Ex-Africa 2024'!L402+'[1]Ex-Africa 2024'!L501+'[1]Ex-Africa 2024'!L600+'[1]Ex-Africa 2024'!L699</f>
        <v>0</v>
      </c>
      <c r="V5" s="96">
        <f>+'[1]Ex-Africa 2024'!L799+'[1]Ex-Africa 2024'!L898+'[1]Ex-Africa 2024'!L997+'[1]Ex-Africa 2024'!L1096</f>
        <v>0</v>
      </c>
    </row>
    <row r="6" spans="1:22" x14ac:dyDescent="0.25">
      <c r="A6" s="202" t="s">
        <v>109</v>
      </c>
      <c r="B6" s="112">
        <f>+'[1]Ex-Africa 2024'!C8+'[1]Ex-Africa 2024'!C107+'[1]Ex-Africa 2024'!C206+'[1]Ex-Africa 2024'!C305</f>
        <v>0</v>
      </c>
      <c r="C6" s="95">
        <f>+'[1]Ex-Africa 2024'!C405+'[1]Ex-Africa 2024'!C504+'[1]Ex-Africa 2024'!C603+'[1]Ex-Africa 2024'!C702</f>
        <v>0</v>
      </c>
      <c r="D6" s="96">
        <f>+'[1]Ex-Africa 2024'!C802+'[1]Ex-Africa 2024'!C901+'[1]Ex-Africa 2024'!C1000+'[1]Ex-Africa 2024'!C1099</f>
        <v>0</v>
      </c>
      <c r="E6" s="112">
        <f>+'[1]Ex-Africa 2024'!D8+'[1]Ex-Africa 2024'!D107+'[1]Ex-Africa 2024'!D206+'[1]Ex-Africa 2024'!D305</f>
        <v>0</v>
      </c>
      <c r="F6" s="95">
        <f>+'[1]Ex-Africa 2024'!D405+'[1]Ex-Africa 2024'!D504+'[1]Ex-Africa 2024'!D603+'[1]Ex-Africa 2024'!D702</f>
        <v>0</v>
      </c>
      <c r="G6" s="96">
        <f>+'[1]Ex-Africa 2024'!D802+'[1]Ex-Africa 2024'!D901+'[1]Ex-Africa 2024'!D1000+'[1]Ex-Africa 2024'!D1099</f>
        <v>0</v>
      </c>
      <c r="H6" s="112">
        <f>+'[1]Ex-Africa 2024'!E8+'[1]Ex-Africa 2024'!E107+'[1]Ex-Africa 2024'!E206+'[1]Ex-Africa 2024'!E305</f>
        <v>0</v>
      </c>
      <c r="I6" s="95">
        <f>+'[1]Ex-Africa 2024'!E405+'[1]Ex-Africa 2024'!E504+'[1]Ex-Africa 2024'!E603+'[1]Ex-Africa 2024'!E702</f>
        <v>0</v>
      </c>
      <c r="J6" s="96">
        <f>+'[1]Ex-Africa 2024'!E802+'[1]Ex-Africa 2024'!E901+'[1]Ex-Africa 2024'!E1000+'[1]Ex-Africa 2024'!E1099</f>
        <v>0</v>
      </c>
      <c r="K6" s="112">
        <f>+'[1]Ex-Africa 2024'!F8+'[1]Ex-Africa 2024'!F107+'[1]Ex-Africa 2024'!F206+'[1]Ex-Africa 2024'!F305</f>
        <v>0</v>
      </c>
      <c r="L6" s="95">
        <f>+'[1]Ex-Africa 2024'!F405+'[1]Ex-Africa 2024'!F504+'[1]Ex-Africa 2024'!F603+'[1]Ex-Africa 2024'!F702</f>
        <v>0</v>
      </c>
      <c r="M6" s="96">
        <f>+'[1]Ex-Africa 2024'!F802+'[1]Ex-Africa 2024'!F901+'[1]Ex-Africa 2024'!F1000+'[1]Ex-Africa 2024'!F1099</f>
        <v>0</v>
      </c>
      <c r="N6" s="166">
        <f>+'[1]Ex-Africa 2024'!H8+'[1]Ex-Africa 2024'!H107+'[1]Ex-Africa 2024'!H206+'[1]Ex-Africa 2024'!H305</f>
        <v>0</v>
      </c>
      <c r="O6" s="112">
        <f>+'[1]Ex-Africa 2024'!H405+'[1]Ex-Africa 2024'!H504+'[1]Ex-Africa 2024'!H603+'[1]Ex-Africa 2024'!H702</f>
        <v>0</v>
      </c>
      <c r="P6" s="96">
        <f>+'[1]Ex-Africa 2024'!H802+'[1]Ex-Africa 2024'!H901+'[1]Ex-Africa 2024'!H1000+'[1]Ex-Africa 2024'!H1099</f>
        <v>0</v>
      </c>
      <c r="Q6" s="112">
        <f>+'[1]Ex-Africa 2024'!I8+'[1]Ex-Africa 2024'!I107+'[1]Ex-Africa 2024'!I206+'[1]Ex-Africa 2024'!I305</f>
        <v>12506</v>
      </c>
      <c r="R6" s="96">
        <f>+'[1]Ex-Africa 2024'!I405+'[1]Ex-Africa 2024'!I504+'[1]Ex-Africa 2024'!I603+'[1]Ex-Africa 2024'!I702</f>
        <v>0</v>
      </c>
      <c r="S6" s="166">
        <f>+'[1]Ex-Africa 2024'!I802+'[1]Ex-Africa 2024'!I901+'[1]Ex-Africa 2024'!I1000+'[1]Ex-Africa 2024'!I1099</f>
        <v>0</v>
      </c>
      <c r="T6" s="201">
        <f>+'[1]Ex-Africa 2024'!L8+'[1]Ex-Africa 2024'!L107+'[1]Ex-Africa 2024'!L206+'[1]Ex-Africa 2024'!L305</f>
        <v>0</v>
      </c>
      <c r="U6" s="95">
        <f>+'[1]Ex-Africa 2024'!L405+'[1]Ex-Africa 2024'!L504+'[1]Ex-Africa 2024'!L603+'[1]Ex-Africa 2024'!L702</f>
        <v>0</v>
      </c>
      <c r="V6" s="96">
        <f>+'[1]Ex-Africa 2024'!L802+'[1]Ex-Africa 2024'!L901+'[1]Ex-Africa 2024'!L1000+'[1]Ex-Africa 2024'!L1099</f>
        <v>0</v>
      </c>
    </row>
    <row r="7" spans="1:22" x14ac:dyDescent="0.25">
      <c r="A7" s="202" t="s">
        <v>112</v>
      </c>
      <c r="B7" s="112">
        <f>+'[1]Ex-Africa 2024'!C11+'[1]Ex-Africa 2024'!C110+'[1]Ex-Africa 2024'!C209+'[1]Ex-Africa 2024'!C308</f>
        <v>0</v>
      </c>
      <c r="C7" s="95">
        <f>+'[1]Ex-Africa 2024'!C408+'[1]Ex-Africa 2024'!C507+'[1]Ex-Africa 2024'!C606+'[1]Ex-Africa 2024'!C705</f>
        <v>0</v>
      </c>
      <c r="D7" s="96">
        <f>+'[1]Ex-Africa 2024'!C805+'[1]Ex-Africa 2024'!C904+'[1]Ex-Africa 2024'!C1003+'[1]Ex-Africa 2024'!C1102</f>
        <v>0</v>
      </c>
      <c r="E7" s="112">
        <f>+'[1]Ex-Africa 2024'!D11+'[1]Ex-Africa 2024'!D110+'[1]Ex-Africa 2024'!D209+'[1]Ex-Africa 2024'!D308</f>
        <v>192529</v>
      </c>
      <c r="F7" s="95">
        <f>+'[1]Ex-Africa 2024'!D408+'[1]Ex-Africa 2024'!D507+'[1]Ex-Africa 2024'!D606+'[1]Ex-Africa 2024'!D705</f>
        <v>0</v>
      </c>
      <c r="G7" s="96">
        <f>+'[1]Ex-Africa 2024'!D805+'[1]Ex-Africa 2024'!D904+'[1]Ex-Africa 2024'!D1003+'[1]Ex-Africa 2024'!D1102</f>
        <v>0</v>
      </c>
      <c r="H7" s="112">
        <f>+'[1]Ex-Africa 2024'!E11+'[1]Ex-Africa 2024'!E110+'[1]Ex-Africa 2024'!E209+'[1]Ex-Africa 2024'!E308</f>
        <v>0</v>
      </c>
      <c r="I7" s="95">
        <f>+'[1]Ex-Africa 2024'!E408+'[1]Ex-Africa 2024'!E507+'[1]Ex-Africa 2024'!E606+'[1]Ex-Africa 2024'!E705</f>
        <v>0</v>
      </c>
      <c r="J7" s="96">
        <f>+'[1]Ex-Africa 2024'!E805+'[1]Ex-Africa 2024'!E904+'[1]Ex-Africa 2024'!E1003+'[1]Ex-Africa 2024'!E1102</f>
        <v>0</v>
      </c>
      <c r="K7" s="112">
        <f>+'[1]Ex-Africa 2024'!F11+'[1]Ex-Africa 2024'!F110+'[1]Ex-Africa 2024'!F209+'[1]Ex-Africa 2024'!F308</f>
        <v>0</v>
      </c>
      <c r="L7" s="95">
        <f>+'[1]Ex-Africa 2024'!F408+'[1]Ex-Africa 2024'!F507+'[1]Ex-Africa 2024'!F606+'[1]Ex-Africa 2024'!F705</f>
        <v>0</v>
      </c>
      <c r="M7" s="96">
        <f>+'[1]Ex-Africa 2024'!F805+'[1]Ex-Africa 2024'!F904+'[1]Ex-Africa 2024'!F1003+'[1]Ex-Africa 2024'!F1102</f>
        <v>0</v>
      </c>
      <c r="N7" s="166">
        <f>+'[1]Ex-Africa 2024'!H11+'[1]Ex-Africa 2024'!H110+'[1]Ex-Africa 2024'!H209+'[1]Ex-Africa 2024'!H308</f>
        <v>0</v>
      </c>
      <c r="O7" s="112">
        <f>+'[1]Ex-Africa 2024'!H408+'[1]Ex-Africa 2024'!H507+'[1]Ex-Africa 2024'!H606+'[1]Ex-Africa 2024'!H705</f>
        <v>0</v>
      </c>
      <c r="P7" s="96">
        <f>+'[1]Ex-Africa 2024'!H805+'[1]Ex-Africa 2024'!H904+'[1]Ex-Africa 2024'!H1003+'[1]Ex-Africa 2024'!H1102</f>
        <v>0</v>
      </c>
      <c r="Q7" s="112">
        <f>+'[1]Ex-Africa 2024'!I11+'[1]Ex-Africa 2024'!I110+'[1]Ex-Africa 2024'!I209+'[1]Ex-Africa 2024'!I308</f>
        <v>0</v>
      </c>
      <c r="R7" s="96">
        <f>+'[1]Ex-Africa 2024'!I408+'[1]Ex-Africa 2024'!I507+'[1]Ex-Africa 2024'!I606+'[1]Ex-Africa 2024'!I705</f>
        <v>0</v>
      </c>
      <c r="S7" s="166">
        <f>+'[1]Ex-Africa 2024'!I805+'[1]Ex-Africa 2024'!I904+'[1]Ex-Africa 2024'!I1003+'[1]Ex-Africa 2024'!I1102</f>
        <v>0</v>
      </c>
      <c r="T7" s="201">
        <f>+'[1]Ex-Africa 2024'!L11+'[1]Ex-Africa 2024'!L110+'[1]Ex-Africa 2024'!L209+'[1]Ex-Africa 2024'!L308</f>
        <v>0</v>
      </c>
      <c r="U7" s="95">
        <f>+'[1]Ex-Africa 2024'!L408+'[1]Ex-Africa 2024'!L507+'[1]Ex-Africa 2024'!L606+'[1]Ex-Africa 2024'!L705</f>
        <v>0</v>
      </c>
      <c r="V7" s="96">
        <f>+'[1]Ex-Africa 2024'!L805+'[1]Ex-Africa 2024'!L904+'[1]Ex-Africa 2024'!L1003+'[1]Ex-Africa 2024'!L1102</f>
        <v>0</v>
      </c>
    </row>
    <row r="8" spans="1:22" x14ac:dyDescent="0.25">
      <c r="A8" s="202" t="s">
        <v>114</v>
      </c>
      <c r="B8" s="112">
        <f>+'[1]Ex-Africa 2024'!C13+'[1]Ex-Africa 2024'!C112+'[1]Ex-Africa 2024'!C211+'[1]Ex-Africa 2024'!C310</f>
        <v>0</v>
      </c>
      <c r="C8" s="95">
        <f>+'[1]Ex-Africa 2024'!C410+'[1]Ex-Africa 2024'!C509+'[1]Ex-Africa 2024'!C608+'[1]Ex-Africa 2024'!C707</f>
        <v>0</v>
      </c>
      <c r="D8" s="96">
        <f>+'[1]Ex-Africa 2024'!C807+'[1]Ex-Africa 2024'!C906+'[1]Ex-Africa 2024'!C1005+'[1]Ex-Africa 2024'!C1104</f>
        <v>0</v>
      </c>
      <c r="E8" s="112">
        <f>+'[1]Ex-Africa 2024'!D13+'[1]Ex-Africa 2024'!D112+'[1]Ex-Africa 2024'!D211+'[1]Ex-Africa 2024'!D310</f>
        <v>0</v>
      </c>
      <c r="F8" s="95">
        <f>+'[1]Ex-Africa 2024'!D410+'[1]Ex-Africa 2024'!D509+'[1]Ex-Africa 2024'!D608+'[1]Ex-Africa 2024'!D707</f>
        <v>0</v>
      </c>
      <c r="G8" s="96">
        <f>+'[1]Ex-Africa 2024'!D807+'[1]Ex-Africa 2024'!D906+'[1]Ex-Africa 2024'!D1005+'[1]Ex-Africa 2024'!D1104</f>
        <v>0</v>
      </c>
      <c r="H8" s="112">
        <f>+'[1]Ex-Africa 2024'!E13+'[1]Ex-Africa 2024'!E112+'[1]Ex-Africa 2024'!E211+'[1]Ex-Africa 2024'!E310</f>
        <v>0</v>
      </c>
      <c r="I8" s="95">
        <f>+'[1]Ex-Africa 2024'!E410+'[1]Ex-Africa 2024'!E509+'[1]Ex-Africa 2024'!E608+'[1]Ex-Africa 2024'!E707</f>
        <v>0</v>
      </c>
      <c r="J8" s="96">
        <f>+'[1]Ex-Africa 2024'!E807+'[1]Ex-Africa 2024'!E906+'[1]Ex-Africa 2024'!E1005+'[1]Ex-Africa 2024'!E1104</f>
        <v>0</v>
      </c>
      <c r="K8" s="112">
        <f>+'[1]Ex-Africa 2024'!F13+'[1]Ex-Africa 2024'!F112+'[1]Ex-Africa 2024'!F211+'[1]Ex-Africa 2024'!F310</f>
        <v>0</v>
      </c>
      <c r="L8" s="95">
        <f>+'[1]Ex-Africa 2024'!F410+'[1]Ex-Africa 2024'!F509+'[1]Ex-Africa 2024'!F608+'[1]Ex-Africa 2024'!F707</f>
        <v>0</v>
      </c>
      <c r="M8" s="96">
        <f>+'[1]Ex-Africa 2024'!F807+'[1]Ex-Africa 2024'!F906+'[1]Ex-Africa 2024'!F1005+'[1]Ex-Africa 2024'!F1104</f>
        <v>0</v>
      </c>
      <c r="N8" s="166">
        <f>+'[1]Ex-Africa 2024'!H13+'[1]Ex-Africa 2024'!H112+'[1]Ex-Africa 2024'!H211+'[1]Ex-Africa 2024'!H310</f>
        <v>0</v>
      </c>
      <c r="O8" s="112">
        <f>+'[1]Ex-Africa 2024'!H410+'[1]Ex-Africa 2024'!H509+'[1]Ex-Africa 2024'!H608+'[1]Ex-Africa 2024'!H707</f>
        <v>0</v>
      </c>
      <c r="P8" s="96">
        <f>+'[1]Ex-Africa 2024'!H807+'[1]Ex-Africa 2024'!H906+'[1]Ex-Africa 2024'!H1005+'[1]Ex-Africa 2024'!H1104</f>
        <v>0</v>
      </c>
      <c r="Q8" s="112">
        <f>+'[1]Ex-Africa 2024'!I13+'[1]Ex-Africa 2024'!I112+'[1]Ex-Africa 2024'!I211+'[1]Ex-Africa 2024'!I310</f>
        <v>0</v>
      </c>
      <c r="R8" s="96">
        <f>+'[1]Ex-Africa 2024'!I410+'[1]Ex-Africa 2024'!I509+'[1]Ex-Africa 2024'!I608+'[1]Ex-Africa 2024'!I707</f>
        <v>48250</v>
      </c>
      <c r="S8" s="166">
        <f>+'[1]Ex-Africa 2024'!I807+'[1]Ex-Africa 2024'!I906+'[1]Ex-Africa 2024'!I1005+'[1]Ex-Africa 2024'!I1104</f>
        <v>0</v>
      </c>
      <c r="T8" s="201">
        <f>+'[1]Ex-Africa 2024'!L13+'[1]Ex-Africa 2024'!L112+'[1]Ex-Africa 2024'!L211+'[1]Ex-Africa 2024'!L310</f>
        <v>0</v>
      </c>
      <c r="U8" s="95">
        <f>+'[1]Ex-Africa 2024'!L410+'[1]Ex-Africa 2024'!L509+'[1]Ex-Africa 2024'!L608+'[1]Ex-Africa 2024'!L707</f>
        <v>71000</v>
      </c>
      <c r="V8" s="96">
        <f>+'[1]Ex-Africa 2024'!L807+'[1]Ex-Africa 2024'!L906+'[1]Ex-Africa 2024'!L1005+'[1]Ex-Africa 2024'!L1104</f>
        <v>0</v>
      </c>
    </row>
    <row r="9" spans="1:22" x14ac:dyDescent="0.25">
      <c r="A9" s="202" t="s">
        <v>117</v>
      </c>
      <c r="B9" s="112">
        <f>+'[1]Ex-Africa 2024'!C16+'[1]Ex-Africa 2024'!C115+'[1]Ex-Africa 2024'!C214+'[1]Ex-Africa 2024'!C313</f>
        <v>0</v>
      </c>
      <c r="C9" s="95">
        <f>+'[1]Ex-Africa 2024'!C413+'[1]Ex-Africa 2024'!C512+'[1]Ex-Africa 2024'!C611+'[1]Ex-Africa 2024'!C710</f>
        <v>0</v>
      </c>
      <c r="D9" s="96">
        <f>+'[1]Ex-Africa 2024'!C810+'[1]Ex-Africa 2024'!C909+'[1]Ex-Africa 2024'!C1008+'[1]Ex-Africa 2024'!C1107</f>
        <v>0</v>
      </c>
      <c r="E9" s="112">
        <f>+'[1]Ex-Africa 2024'!D16+'[1]Ex-Africa 2024'!D115+'[1]Ex-Africa 2024'!D214+'[1]Ex-Africa 2024'!D313</f>
        <v>0</v>
      </c>
      <c r="F9" s="95">
        <f>+'[1]Ex-Africa 2024'!D413+'[1]Ex-Africa 2024'!D512+'[1]Ex-Africa 2024'!D611+'[1]Ex-Africa 2024'!D710</f>
        <v>0</v>
      </c>
      <c r="G9" s="96">
        <f>+'[1]Ex-Africa 2024'!D810+'[1]Ex-Africa 2024'!D909+'[1]Ex-Africa 2024'!D1008+'[1]Ex-Africa 2024'!D1107</f>
        <v>0</v>
      </c>
      <c r="H9" s="112">
        <f>+'[1]Ex-Africa 2024'!E16+'[1]Ex-Africa 2024'!E115+'[1]Ex-Africa 2024'!E214+'[1]Ex-Africa 2024'!E313</f>
        <v>0</v>
      </c>
      <c r="I9" s="95">
        <f>+'[1]Ex-Africa 2024'!E413+'[1]Ex-Africa 2024'!E512+'[1]Ex-Africa 2024'!E611+'[1]Ex-Africa 2024'!E710</f>
        <v>0</v>
      </c>
      <c r="J9" s="96">
        <f>+'[1]Ex-Africa 2024'!E810+'[1]Ex-Africa 2024'!E909+'[1]Ex-Africa 2024'!E1008+'[1]Ex-Africa 2024'!E1107</f>
        <v>0</v>
      </c>
      <c r="K9" s="112">
        <f>+'[1]Ex-Africa 2024'!F16+'[1]Ex-Africa 2024'!F115+'[1]Ex-Africa 2024'!F214+'[1]Ex-Africa 2024'!F313</f>
        <v>0</v>
      </c>
      <c r="L9" s="95">
        <f>+'[1]Ex-Africa 2024'!F413+'[1]Ex-Africa 2024'!F512+'[1]Ex-Africa 2024'!F611+'[1]Ex-Africa 2024'!F710</f>
        <v>0</v>
      </c>
      <c r="M9" s="96">
        <f>+'[1]Ex-Africa 2024'!F810+'[1]Ex-Africa 2024'!F909+'[1]Ex-Africa 2024'!F1008+'[1]Ex-Africa 2024'!F1107</f>
        <v>0</v>
      </c>
      <c r="N9" s="166">
        <f>+'[1]Ex-Africa 2024'!H16+'[1]Ex-Africa 2024'!H115+'[1]Ex-Africa 2024'!H214+'[1]Ex-Africa 2024'!H313</f>
        <v>0</v>
      </c>
      <c r="O9" s="112">
        <f>+'[1]Ex-Africa 2024'!H413+'[1]Ex-Africa 2024'!H512+'[1]Ex-Africa 2024'!H611+'[1]Ex-Africa 2024'!H710</f>
        <v>0</v>
      </c>
      <c r="P9" s="96">
        <f>+'[1]Ex-Africa 2024'!H810+'[1]Ex-Africa 2024'!H909+'[1]Ex-Africa 2024'!H1008+'[1]Ex-Africa 2024'!H1107</f>
        <v>0</v>
      </c>
      <c r="Q9" s="112">
        <f>+'[1]Ex-Africa 2024'!I16+'[1]Ex-Africa 2024'!I115+'[1]Ex-Africa 2024'!I214+'[1]Ex-Africa 2024'!I313</f>
        <v>0</v>
      </c>
      <c r="R9" s="96">
        <f>+'[1]Ex-Africa 2024'!I413+'[1]Ex-Africa 2024'!I512+'[1]Ex-Africa 2024'!I611+'[1]Ex-Africa 2024'!I710</f>
        <v>0</v>
      </c>
      <c r="S9" s="166">
        <f>+'[1]Ex-Africa 2024'!I810+'[1]Ex-Africa 2024'!I909+'[1]Ex-Africa 2024'!I1008+'[1]Ex-Africa 2024'!I1107</f>
        <v>0</v>
      </c>
      <c r="T9" s="201">
        <f>+'[1]Ex-Africa 2024'!L16+'[1]Ex-Africa 2024'!L115+'[1]Ex-Africa 2024'!L214+'[1]Ex-Africa 2024'!L313</f>
        <v>106500</v>
      </c>
      <c r="U9" s="95">
        <f>+'[1]Ex-Africa 2024'!L413+'[1]Ex-Africa 2024'!L512+'[1]Ex-Africa 2024'!L611+'[1]Ex-Africa 2024'!L710</f>
        <v>9000</v>
      </c>
      <c r="V9" s="96">
        <f>+'[1]Ex-Africa 2024'!L810+'[1]Ex-Africa 2024'!L909+'[1]Ex-Africa 2024'!L1008+'[1]Ex-Africa 2024'!L1107</f>
        <v>0</v>
      </c>
    </row>
    <row r="10" spans="1:22" x14ac:dyDescent="0.25">
      <c r="A10" s="202" t="s">
        <v>118</v>
      </c>
      <c r="B10" s="112">
        <f>+'[1]Ex-Africa 2024'!C17+'[1]Ex-Africa 2024'!C116+'[1]Ex-Africa 2024'!C215+'[1]Ex-Africa 2024'!C314</f>
        <v>0</v>
      </c>
      <c r="C10" s="95">
        <f>+'[1]Ex-Africa 2024'!C414+'[1]Ex-Africa 2024'!C513+'[1]Ex-Africa 2024'!C612+'[1]Ex-Africa 2024'!C711</f>
        <v>0</v>
      </c>
      <c r="D10" s="96">
        <f>+'[1]Ex-Africa 2024'!C811+'[1]Ex-Africa 2024'!C910+'[1]Ex-Africa 2024'!C1009+'[1]Ex-Africa 2024'!C1108</f>
        <v>0</v>
      </c>
      <c r="E10" s="112">
        <f>+'[1]Ex-Africa 2024'!D17+'[1]Ex-Africa 2024'!D116+'[1]Ex-Africa 2024'!D215+'[1]Ex-Africa 2024'!D314</f>
        <v>0</v>
      </c>
      <c r="F10" s="95">
        <f>+'[1]Ex-Africa 2024'!D414+'[1]Ex-Africa 2024'!D513+'[1]Ex-Africa 2024'!D612+'[1]Ex-Africa 2024'!D711</f>
        <v>0</v>
      </c>
      <c r="G10" s="96">
        <f>+'[1]Ex-Africa 2024'!D811+'[1]Ex-Africa 2024'!D910+'[1]Ex-Africa 2024'!D1009+'[1]Ex-Africa 2024'!D1108</f>
        <v>0</v>
      </c>
      <c r="H10" s="112">
        <f>+'[1]Ex-Africa 2024'!E17+'[1]Ex-Africa 2024'!E116+'[1]Ex-Africa 2024'!E215+'[1]Ex-Africa 2024'!E314</f>
        <v>0</v>
      </c>
      <c r="I10" s="95">
        <f>+'[1]Ex-Africa 2024'!E414+'[1]Ex-Africa 2024'!E513+'[1]Ex-Africa 2024'!E612+'[1]Ex-Africa 2024'!E711</f>
        <v>0</v>
      </c>
      <c r="J10" s="96">
        <f>+'[1]Ex-Africa 2024'!E811+'[1]Ex-Africa 2024'!E910+'[1]Ex-Africa 2024'!E1009+'[1]Ex-Africa 2024'!E1108</f>
        <v>0</v>
      </c>
      <c r="K10" s="112">
        <f>+'[1]Ex-Africa 2024'!F17+'[1]Ex-Africa 2024'!F116+'[1]Ex-Africa 2024'!F215+'[1]Ex-Africa 2024'!F314</f>
        <v>0</v>
      </c>
      <c r="L10" s="95">
        <f>+'[1]Ex-Africa 2024'!F414+'[1]Ex-Africa 2024'!F513+'[1]Ex-Africa 2024'!F612+'[1]Ex-Africa 2024'!F711</f>
        <v>0</v>
      </c>
      <c r="M10" s="96">
        <f>+'[1]Ex-Africa 2024'!F811+'[1]Ex-Africa 2024'!F910+'[1]Ex-Africa 2024'!F1009+'[1]Ex-Africa 2024'!F1108</f>
        <v>0</v>
      </c>
      <c r="N10" s="166">
        <f>+'[1]Ex-Africa 2024'!H17+'[1]Ex-Africa 2024'!H116+'[1]Ex-Africa 2024'!H215+'[1]Ex-Africa 2024'!H314</f>
        <v>150000</v>
      </c>
      <c r="O10" s="112">
        <f>+'[1]Ex-Africa 2024'!H414+'[1]Ex-Africa 2024'!H513+'[1]Ex-Africa 2024'!H612+'[1]Ex-Africa 2024'!H711</f>
        <v>0</v>
      </c>
      <c r="P10" s="96">
        <f>+'[1]Ex-Africa 2024'!H811+'[1]Ex-Africa 2024'!H910+'[1]Ex-Africa 2024'!H1009+'[1]Ex-Africa 2024'!H1108</f>
        <v>0</v>
      </c>
      <c r="Q10" s="112">
        <f>+'[1]Ex-Africa 2024'!I17+'[1]Ex-Africa 2024'!I116+'[1]Ex-Africa 2024'!I215+'[1]Ex-Africa 2024'!I314</f>
        <v>0</v>
      </c>
      <c r="R10" s="96">
        <f>+'[1]Ex-Africa 2024'!I414+'[1]Ex-Africa 2024'!I513+'[1]Ex-Africa 2024'!I612+'[1]Ex-Africa 2024'!I711</f>
        <v>0</v>
      </c>
      <c r="S10" s="166">
        <f>+'[1]Ex-Africa 2024'!I811+'[1]Ex-Africa 2024'!I910+'[1]Ex-Africa 2024'!I1009+'[1]Ex-Africa 2024'!I1108</f>
        <v>0</v>
      </c>
      <c r="T10" s="201">
        <f>+'[1]Ex-Africa 2024'!L17+'[1]Ex-Africa 2024'!L116+'[1]Ex-Africa 2024'!L215+'[1]Ex-Africa 2024'!L314</f>
        <v>100000</v>
      </c>
      <c r="U10" s="95">
        <f>+'[1]Ex-Africa 2024'!L414+'[1]Ex-Africa 2024'!L513+'[1]Ex-Africa 2024'!L612+'[1]Ex-Africa 2024'!L711</f>
        <v>0</v>
      </c>
      <c r="V10" s="96">
        <f>+'[1]Ex-Africa 2024'!L811+'[1]Ex-Africa 2024'!L910+'[1]Ex-Africa 2024'!L1009+'[1]Ex-Africa 2024'!L1108</f>
        <v>0</v>
      </c>
    </row>
    <row r="11" spans="1:22" x14ac:dyDescent="0.25">
      <c r="A11" s="202" t="s">
        <v>119</v>
      </c>
      <c r="B11" s="112">
        <f>+'[1]Ex-Africa 2024'!C18+'[1]Ex-Africa 2024'!C117+'[1]Ex-Africa 2024'!C216+'[1]Ex-Africa 2024'!C315</f>
        <v>0</v>
      </c>
      <c r="C11" s="95">
        <f>+'[1]Ex-Africa 2024'!C415+'[1]Ex-Africa 2024'!C514+'[1]Ex-Africa 2024'!C613+'[1]Ex-Africa 2024'!C712</f>
        <v>0</v>
      </c>
      <c r="D11" s="96">
        <f>+'[1]Ex-Africa 2024'!C812+'[1]Ex-Africa 2024'!C911+'[1]Ex-Africa 2024'!C1010+'[1]Ex-Africa 2024'!C1109</f>
        <v>0</v>
      </c>
      <c r="E11" s="112">
        <f>+'[1]Ex-Africa 2024'!D18+'[1]Ex-Africa 2024'!D117+'[1]Ex-Africa 2024'!D216+'[1]Ex-Africa 2024'!D315</f>
        <v>426950</v>
      </c>
      <c r="F11" s="95">
        <f>+'[1]Ex-Africa 2024'!D415+'[1]Ex-Africa 2024'!D514+'[1]Ex-Africa 2024'!D613+'[1]Ex-Africa 2024'!D712</f>
        <v>0</v>
      </c>
      <c r="G11" s="96">
        <f>+'[1]Ex-Africa 2024'!D812+'[1]Ex-Africa 2024'!D911+'[1]Ex-Africa 2024'!D1010+'[1]Ex-Africa 2024'!D1109</f>
        <v>0</v>
      </c>
      <c r="H11" s="112">
        <f>+'[1]Ex-Africa 2024'!E18+'[1]Ex-Africa 2024'!E117+'[1]Ex-Africa 2024'!E216+'[1]Ex-Africa 2024'!E315</f>
        <v>0</v>
      </c>
      <c r="I11" s="95">
        <f>+'[1]Ex-Africa 2024'!E415+'[1]Ex-Africa 2024'!E514+'[1]Ex-Africa 2024'!E613+'[1]Ex-Africa 2024'!E712</f>
        <v>0</v>
      </c>
      <c r="J11" s="96">
        <f>+'[1]Ex-Africa 2024'!E812+'[1]Ex-Africa 2024'!E911+'[1]Ex-Africa 2024'!E1010+'[1]Ex-Africa 2024'!E1109</f>
        <v>0</v>
      </c>
      <c r="K11" s="112">
        <f>+'[1]Ex-Africa 2024'!F18+'[1]Ex-Africa 2024'!F117+'[1]Ex-Africa 2024'!F216+'[1]Ex-Africa 2024'!F315</f>
        <v>167200</v>
      </c>
      <c r="L11" s="95">
        <f>+'[1]Ex-Africa 2024'!F415+'[1]Ex-Africa 2024'!F514+'[1]Ex-Africa 2024'!F613+'[1]Ex-Africa 2024'!F712</f>
        <v>0</v>
      </c>
      <c r="M11" s="96">
        <f>+'[1]Ex-Africa 2024'!F812+'[1]Ex-Africa 2024'!F911+'[1]Ex-Africa 2024'!F1010+'[1]Ex-Africa 2024'!F1109</f>
        <v>0</v>
      </c>
      <c r="N11" s="166">
        <f>+'[1]Ex-Africa 2024'!H18+'[1]Ex-Africa 2024'!H117+'[1]Ex-Africa 2024'!H216+'[1]Ex-Africa 2024'!H315</f>
        <v>0</v>
      </c>
      <c r="O11" s="112">
        <f>+'[1]Ex-Africa 2024'!H415+'[1]Ex-Africa 2024'!H514+'[1]Ex-Africa 2024'!H613+'[1]Ex-Africa 2024'!H712</f>
        <v>0</v>
      </c>
      <c r="P11" s="96">
        <f>+'[1]Ex-Africa 2024'!H812+'[1]Ex-Africa 2024'!H911+'[1]Ex-Africa 2024'!H1010+'[1]Ex-Africa 2024'!H1109</f>
        <v>0</v>
      </c>
      <c r="Q11" s="112">
        <f>+'[1]Ex-Africa 2024'!I18+'[1]Ex-Africa 2024'!I117+'[1]Ex-Africa 2024'!I216+'[1]Ex-Africa 2024'!I315</f>
        <v>0</v>
      </c>
      <c r="R11" s="96">
        <f>+'[1]Ex-Africa 2024'!I415+'[1]Ex-Africa 2024'!I514+'[1]Ex-Africa 2024'!I613+'[1]Ex-Africa 2024'!I712</f>
        <v>0</v>
      </c>
      <c r="S11" s="166">
        <f>+'[1]Ex-Africa 2024'!I812+'[1]Ex-Africa 2024'!I911+'[1]Ex-Africa 2024'!I1010+'[1]Ex-Africa 2024'!I1109</f>
        <v>0</v>
      </c>
      <c r="T11" s="201">
        <f>+'[1]Ex-Africa 2024'!L18+'[1]Ex-Africa 2024'!L117+'[1]Ex-Africa 2024'!L216+'[1]Ex-Africa 2024'!L315</f>
        <v>0</v>
      </c>
      <c r="U11" s="95">
        <f>+'[1]Ex-Africa 2024'!L415+'[1]Ex-Africa 2024'!L514+'[1]Ex-Africa 2024'!L613+'[1]Ex-Africa 2024'!L712</f>
        <v>0</v>
      </c>
      <c r="V11" s="96">
        <f>+'[1]Ex-Africa 2024'!L812+'[1]Ex-Africa 2024'!L911+'[1]Ex-Africa 2024'!L1010+'[1]Ex-Africa 2024'!L1109</f>
        <v>0</v>
      </c>
    </row>
    <row r="12" spans="1:22" x14ac:dyDescent="0.25">
      <c r="A12" s="202" t="s">
        <v>122</v>
      </c>
      <c r="B12" s="112">
        <f>+'[1]Ex-Africa 2024'!C21+'[1]Ex-Africa 2024'!C120+'[1]Ex-Africa 2024'!C219+'[1]Ex-Africa 2024'!C318</f>
        <v>0</v>
      </c>
      <c r="C12" s="95">
        <f>+'[1]Ex-Africa 2024'!C418+'[1]Ex-Africa 2024'!C517+'[1]Ex-Africa 2024'!C616+'[1]Ex-Africa 2024'!C715</f>
        <v>0</v>
      </c>
      <c r="D12" s="96">
        <f>+'[1]Ex-Africa 2024'!C815+'[1]Ex-Africa 2024'!C914+'[1]Ex-Africa 2024'!C1013+'[1]Ex-Africa 2024'!C1112</f>
        <v>0</v>
      </c>
      <c r="E12" s="112">
        <f>+'[1]Ex-Africa 2024'!D21+'[1]Ex-Africa 2024'!D120+'[1]Ex-Africa 2024'!D219+'[1]Ex-Africa 2024'!D318</f>
        <v>0</v>
      </c>
      <c r="F12" s="95">
        <f>+'[1]Ex-Africa 2024'!D418+'[1]Ex-Africa 2024'!D517+'[1]Ex-Africa 2024'!D616+'[1]Ex-Africa 2024'!D715</f>
        <v>0</v>
      </c>
      <c r="G12" s="96">
        <f>+'[1]Ex-Africa 2024'!D815+'[1]Ex-Africa 2024'!D914+'[1]Ex-Africa 2024'!D1013+'[1]Ex-Africa 2024'!D1112</f>
        <v>0</v>
      </c>
      <c r="H12" s="112">
        <f>+'[1]Ex-Africa 2024'!E21+'[1]Ex-Africa 2024'!E120+'[1]Ex-Africa 2024'!E219+'[1]Ex-Africa 2024'!E318</f>
        <v>0</v>
      </c>
      <c r="I12" s="95">
        <f>+'[1]Ex-Africa 2024'!E418+'[1]Ex-Africa 2024'!E517+'[1]Ex-Africa 2024'!E616+'[1]Ex-Africa 2024'!E715</f>
        <v>0</v>
      </c>
      <c r="J12" s="96">
        <f>+'[1]Ex-Africa 2024'!E815+'[1]Ex-Africa 2024'!E914+'[1]Ex-Africa 2024'!E1013+'[1]Ex-Africa 2024'!E1112</f>
        <v>0</v>
      </c>
      <c r="K12" s="112">
        <f>+'[1]Ex-Africa 2024'!F21+'[1]Ex-Africa 2024'!F120+'[1]Ex-Africa 2024'!F219+'[1]Ex-Africa 2024'!F318</f>
        <v>0</v>
      </c>
      <c r="L12" s="95">
        <f>+'[1]Ex-Africa 2024'!F418+'[1]Ex-Africa 2024'!F517+'[1]Ex-Africa 2024'!F616+'[1]Ex-Africa 2024'!F715</f>
        <v>0</v>
      </c>
      <c r="M12" s="96">
        <f>+'[1]Ex-Africa 2024'!F815+'[1]Ex-Africa 2024'!F914+'[1]Ex-Africa 2024'!F1013+'[1]Ex-Africa 2024'!F1112</f>
        <v>0</v>
      </c>
      <c r="N12" s="166">
        <f>+'[1]Ex-Africa 2024'!H21+'[1]Ex-Africa 2024'!H120+'[1]Ex-Africa 2024'!H219+'[1]Ex-Africa 2024'!H318</f>
        <v>0</v>
      </c>
      <c r="O12" s="112">
        <f>+'[1]Ex-Africa 2024'!H418+'[1]Ex-Africa 2024'!H517+'[1]Ex-Africa 2024'!H616+'[1]Ex-Africa 2024'!H715</f>
        <v>0</v>
      </c>
      <c r="P12" s="96">
        <f>+'[1]Ex-Africa 2024'!H815+'[1]Ex-Africa 2024'!H914+'[1]Ex-Africa 2024'!H1013+'[1]Ex-Africa 2024'!H1112</f>
        <v>0</v>
      </c>
      <c r="Q12" s="112">
        <f>+'[1]Ex-Africa 2024'!I21+'[1]Ex-Africa 2024'!I120+'[1]Ex-Africa 2024'!I219+'[1]Ex-Africa 2024'!I318</f>
        <v>0</v>
      </c>
      <c r="R12" s="96">
        <f>+'[1]Ex-Africa 2024'!I418+'[1]Ex-Africa 2024'!I517+'[1]Ex-Africa 2024'!I616+'[1]Ex-Africa 2024'!I715</f>
        <v>0</v>
      </c>
      <c r="S12" s="166">
        <f>+'[1]Ex-Africa 2024'!I815+'[1]Ex-Africa 2024'!I914+'[1]Ex-Africa 2024'!I1013+'[1]Ex-Africa 2024'!I1112</f>
        <v>0</v>
      </c>
      <c r="T12" s="201">
        <f>+'[1]Ex-Africa 2024'!L21+'[1]Ex-Africa 2024'!L120+'[1]Ex-Africa 2024'!L219+'[1]Ex-Africa 2024'!L318</f>
        <v>55346</v>
      </c>
      <c r="U12" s="95">
        <f>+'[1]Ex-Africa 2024'!L418+'[1]Ex-Africa 2024'!L517+'[1]Ex-Africa 2024'!L616+'[1]Ex-Africa 2024'!L715</f>
        <v>0</v>
      </c>
      <c r="V12" s="96">
        <f>+'[1]Ex-Africa 2024'!L815+'[1]Ex-Africa 2024'!L914+'[1]Ex-Africa 2024'!L1013+'[1]Ex-Africa 2024'!L1112</f>
        <v>0</v>
      </c>
    </row>
    <row r="13" spans="1:22" x14ac:dyDescent="0.25">
      <c r="A13" s="202" t="s">
        <v>127</v>
      </c>
      <c r="B13" s="112">
        <f>+'[1]Ex-Africa 2024'!C26+'[1]Ex-Africa 2024'!C125+'[1]Ex-Africa 2024'!C224+'[1]Ex-Africa 2024'!C323</f>
        <v>0</v>
      </c>
      <c r="C13" s="95">
        <f>+'[1]Ex-Africa 2024'!C423+'[1]Ex-Africa 2024'!C522+'[1]Ex-Africa 2024'!C621+'[1]Ex-Africa 2024'!C720</f>
        <v>0</v>
      </c>
      <c r="D13" s="96">
        <f>+'[1]Ex-Africa 2024'!C820+'[1]Ex-Africa 2024'!C919+'[1]Ex-Africa 2024'!C1018+'[1]Ex-Africa 2024'!C1117</f>
        <v>0</v>
      </c>
      <c r="E13" s="112">
        <f>+'[1]Ex-Africa 2024'!D26+'[1]Ex-Africa 2024'!D125+'[1]Ex-Africa 2024'!D224+'[1]Ex-Africa 2024'!D323</f>
        <v>0</v>
      </c>
      <c r="F13" s="95">
        <f>+'[1]Ex-Africa 2024'!D423+'[1]Ex-Africa 2024'!D522+'[1]Ex-Africa 2024'!D621+'[1]Ex-Africa 2024'!D720</f>
        <v>0</v>
      </c>
      <c r="G13" s="96">
        <f>+'[1]Ex-Africa 2024'!D820+'[1]Ex-Africa 2024'!D919+'[1]Ex-Africa 2024'!D1018+'[1]Ex-Africa 2024'!D1117</f>
        <v>0</v>
      </c>
      <c r="H13" s="112">
        <f>+'[1]Ex-Africa 2024'!E26+'[1]Ex-Africa 2024'!E125+'[1]Ex-Africa 2024'!E224+'[1]Ex-Africa 2024'!E323</f>
        <v>0</v>
      </c>
      <c r="I13" s="95">
        <f>+'[1]Ex-Africa 2024'!E423+'[1]Ex-Africa 2024'!E522+'[1]Ex-Africa 2024'!E621+'[1]Ex-Africa 2024'!E720</f>
        <v>0</v>
      </c>
      <c r="J13" s="96">
        <f>+'[1]Ex-Africa 2024'!E820+'[1]Ex-Africa 2024'!E919+'[1]Ex-Africa 2024'!E1018+'[1]Ex-Africa 2024'!E1117</f>
        <v>0</v>
      </c>
      <c r="K13" s="112">
        <f>+'[1]Ex-Africa 2024'!F26+'[1]Ex-Africa 2024'!F125+'[1]Ex-Africa 2024'!F224+'[1]Ex-Africa 2024'!F323</f>
        <v>0</v>
      </c>
      <c r="L13" s="95">
        <f>+'[1]Ex-Africa 2024'!F423+'[1]Ex-Africa 2024'!F522+'[1]Ex-Africa 2024'!F621+'[1]Ex-Africa 2024'!F720</f>
        <v>0</v>
      </c>
      <c r="M13" s="96">
        <f>+'[1]Ex-Africa 2024'!F820+'[1]Ex-Africa 2024'!F919+'[1]Ex-Africa 2024'!F1018+'[1]Ex-Africa 2024'!F1117</f>
        <v>0</v>
      </c>
      <c r="N13" s="166">
        <f>+'[1]Ex-Africa 2024'!H26+'[1]Ex-Africa 2024'!H125+'[1]Ex-Africa 2024'!H224+'[1]Ex-Africa 2024'!H323</f>
        <v>0</v>
      </c>
      <c r="O13" s="112">
        <f>+'[1]Ex-Africa 2024'!H423+'[1]Ex-Africa 2024'!H522+'[1]Ex-Africa 2024'!H621+'[1]Ex-Africa 2024'!H720</f>
        <v>0</v>
      </c>
      <c r="P13" s="96">
        <f>+'[1]Ex-Africa 2024'!H820+'[1]Ex-Africa 2024'!H919+'[1]Ex-Africa 2024'!H1018+'[1]Ex-Africa 2024'!H1117</f>
        <v>0</v>
      </c>
      <c r="Q13" s="112">
        <f>+'[1]Ex-Africa 2024'!I26+'[1]Ex-Africa 2024'!I125+'[1]Ex-Africa 2024'!I224+'[1]Ex-Africa 2024'!I323</f>
        <v>20000</v>
      </c>
      <c r="R13" s="96">
        <f>+'[1]Ex-Africa 2024'!I423+'[1]Ex-Africa 2024'!I522+'[1]Ex-Africa 2024'!I621+'[1]Ex-Africa 2024'!I720</f>
        <v>0</v>
      </c>
      <c r="S13" s="166">
        <f>+'[1]Ex-Africa 2024'!I820+'[1]Ex-Africa 2024'!I919+'[1]Ex-Africa 2024'!I1018+'[1]Ex-Africa 2024'!I1117</f>
        <v>0</v>
      </c>
      <c r="T13" s="201">
        <f>+'[1]Ex-Africa 2024'!L26+'[1]Ex-Africa 2024'!L125+'[1]Ex-Africa 2024'!L224+'[1]Ex-Africa 2024'!L323</f>
        <v>0</v>
      </c>
      <c r="U13" s="95">
        <f>+'[1]Ex-Africa 2024'!L423+'[1]Ex-Africa 2024'!L522+'[1]Ex-Africa 2024'!L621+'[1]Ex-Africa 2024'!L720</f>
        <v>283000</v>
      </c>
      <c r="V13" s="96">
        <f>+'[1]Ex-Africa 2024'!L820+'[1]Ex-Africa 2024'!L919+'[1]Ex-Africa 2024'!L1018+'[1]Ex-Africa 2024'!L1117</f>
        <v>0</v>
      </c>
    </row>
    <row r="14" spans="1:22" x14ac:dyDescent="0.25">
      <c r="A14" s="202" t="s">
        <v>132</v>
      </c>
      <c r="B14" s="112">
        <f>+'[1]Ex-Africa 2024'!C31+'[1]Ex-Africa 2024'!C130+'[1]Ex-Africa 2024'!C229+'[1]Ex-Africa 2024'!C328</f>
        <v>0</v>
      </c>
      <c r="C14" s="95">
        <f>+'[1]Ex-Africa 2024'!C428+'[1]Ex-Africa 2024'!C527+'[1]Ex-Africa 2024'!C626+'[1]Ex-Africa 2024'!C725</f>
        <v>0</v>
      </c>
      <c r="D14" s="96">
        <f>+'[1]Ex-Africa 2024'!C825+'[1]Ex-Africa 2024'!C924+'[1]Ex-Africa 2024'!C1023+'[1]Ex-Africa 2024'!C1122</f>
        <v>0</v>
      </c>
      <c r="E14" s="112">
        <f>+'[1]Ex-Africa 2024'!D31+'[1]Ex-Africa 2024'!D130+'[1]Ex-Africa 2024'!D229+'[1]Ex-Africa 2024'!D328</f>
        <v>0</v>
      </c>
      <c r="F14" s="95">
        <f>+'[1]Ex-Africa 2024'!D428+'[1]Ex-Africa 2024'!D527+'[1]Ex-Africa 2024'!D626+'[1]Ex-Africa 2024'!D725</f>
        <v>0</v>
      </c>
      <c r="G14" s="96">
        <f>+'[1]Ex-Africa 2024'!D825+'[1]Ex-Africa 2024'!D924+'[1]Ex-Africa 2024'!D1023+'[1]Ex-Africa 2024'!D1122</f>
        <v>0</v>
      </c>
      <c r="H14" s="112">
        <f>+'[1]Ex-Africa 2024'!E31+'[1]Ex-Africa 2024'!E130+'[1]Ex-Africa 2024'!E229+'[1]Ex-Africa 2024'!E328</f>
        <v>0</v>
      </c>
      <c r="I14" s="95">
        <f>+'[1]Ex-Africa 2024'!E428+'[1]Ex-Africa 2024'!E527+'[1]Ex-Africa 2024'!E626+'[1]Ex-Africa 2024'!E725</f>
        <v>0</v>
      </c>
      <c r="J14" s="96">
        <f>+'[1]Ex-Africa 2024'!E825+'[1]Ex-Africa 2024'!E924+'[1]Ex-Africa 2024'!E1023+'[1]Ex-Africa 2024'!E1122</f>
        <v>0</v>
      </c>
      <c r="K14" s="112">
        <f>+'[1]Ex-Africa 2024'!F31+'[1]Ex-Africa 2024'!F130+'[1]Ex-Africa 2024'!F229+'[1]Ex-Africa 2024'!F328</f>
        <v>0</v>
      </c>
      <c r="L14" s="95">
        <f>+'[1]Ex-Africa 2024'!F428+'[1]Ex-Africa 2024'!F527+'[1]Ex-Africa 2024'!F626+'[1]Ex-Africa 2024'!F725</f>
        <v>0</v>
      </c>
      <c r="M14" s="96">
        <f>+'[1]Ex-Africa 2024'!F825+'[1]Ex-Africa 2024'!F924+'[1]Ex-Africa 2024'!F1023+'[1]Ex-Africa 2024'!F1122</f>
        <v>0</v>
      </c>
      <c r="N14" s="166">
        <f>+'[1]Ex-Africa 2024'!H31+'[1]Ex-Africa 2024'!H130+'[1]Ex-Africa 2024'!H229+'[1]Ex-Africa 2024'!H328</f>
        <v>0</v>
      </c>
      <c r="O14" s="112">
        <f>+'[1]Ex-Africa 2024'!H428+'[1]Ex-Africa 2024'!H527+'[1]Ex-Africa 2024'!H626+'[1]Ex-Africa 2024'!H725</f>
        <v>0</v>
      </c>
      <c r="P14" s="96">
        <f>+'[1]Ex-Africa 2024'!H825+'[1]Ex-Africa 2024'!H924+'[1]Ex-Africa 2024'!H1023+'[1]Ex-Africa 2024'!H1122</f>
        <v>0</v>
      </c>
      <c r="Q14" s="112">
        <f>+'[1]Ex-Africa 2024'!I31+'[1]Ex-Africa 2024'!I130+'[1]Ex-Africa 2024'!I229+'[1]Ex-Africa 2024'!I328</f>
        <v>0</v>
      </c>
      <c r="R14" s="96">
        <f>+'[1]Ex-Africa 2024'!I428+'[1]Ex-Africa 2024'!I527+'[1]Ex-Africa 2024'!I626+'[1]Ex-Africa 2024'!I725</f>
        <v>8600</v>
      </c>
      <c r="S14" s="166">
        <f>+'[1]Ex-Africa 2024'!I825+'[1]Ex-Africa 2024'!I924+'[1]Ex-Africa 2024'!I1023+'[1]Ex-Africa 2024'!I1122</f>
        <v>0</v>
      </c>
      <c r="T14" s="201">
        <f>+'[1]Ex-Africa 2024'!L31+'[1]Ex-Africa 2024'!L130+'[1]Ex-Africa 2024'!L229+'[1]Ex-Africa 2024'!L328</f>
        <v>0</v>
      </c>
      <c r="U14" s="95">
        <f>+'[1]Ex-Africa 2024'!L428+'[1]Ex-Africa 2024'!L527+'[1]Ex-Africa 2024'!L626+'[1]Ex-Africa 2024'!L725</f>
        <v>19800</v>
      </c>
      <c r="V14" s="96">
        <f>+'[1]Ex-Africa 2024'!L825+'[1]Ex-Africa 2024'!L924+'[1]Ex-Africa 2024'!L1023+'[1]Ex-Africa 2024'!L1122</f>
        <v>0</v>
      </c>
    </row>
    <row r="15" spans="1:22" x14ac:dyDescent="0.25">
      <c r="A15" s="202" t="s">
        <v>139</v>
      </c>
      <c r="B15" s="112">
        <f>+'[1]Ex-Africa 2024'!C38+'[1]Ex-Africa 2024'!C137+'[1]Ex-Africa 2024'!C236+'[1]Ex-Africa 2024'!C335</f>
        <v>0</v>
      </c>
      <c r="C15" s="95">
        <f>+'[1]Ex-Africa 2024'!C435+'[1]Ex-Africa 2024'!C534+'[1]Ex-Africa 2024'!C633+'[1]Ex-Africa 2024'!C732</f>
        <v>0</v>
      </c>
      <c r="D15" s="96">
        <f>+'[1]Ex-Africa 2024'!C832+'[1]Ex-Africa 2024'!C931+'[1]Ex-Africa 2024'!C1030+'[1]Ex-Africa 2024'!C1129</f>
        <v>0</v>
      </c>
      <c r="E15" s="112">
        <f>+'[1]Ex-Africa 2024'!D38+'[1]Ex-Africa 2024'!D137+'[1]Ex-Africa 2024'!D236+'[1]Ex-Africa 2024'!D335</f>
        <v>0</v>
      </c>
      <c r="F15" s="95">
        <f>+'[1]Ex-Africa 2024'!D435+'[1]Ex-Africa 2024'!D534+'[1]Ex-Africa 2024'!D633+'[1]Ex-Africa 2024'!D732</f>
        <v>0</v>
      </c>
      <c r="G15" s="96">
        <f>+'[1]Ex-Africa 2024'!D832+'[1]Ex-Africa 2024'!D931+'[1]Ex-Africa 2024'!D1030+'[1]Ex-Africa 2024'!D1129</f>
        <v>0</v>
      </c>
      <c r="H15" s="112">
        <f>+'[1]Ex-Africa 2024'!E38+'[1]Ex-Africa 2024'!E137+'[1]Ex-Africa 2024'!E236+'[1]Ex-Africa 2024'!E335</f>
        <v>210000</v>
      </c>
      <c r="I15" s="95">
        <f>+'[1]Ex-Africa 2024'!E435+'[1]Ex-Africa 2024'!E534+'[1]Ex-Africa 2024'!E633+'[1]Ex-Africa 2024'!E732</f>
        <v>0</v>
      </c>
      <c r="J15" s="96">
        <f>+'[1]Ex-Africa 2024'!E832+'[1]Ex-Africa 2024'!E931+'[1]Ex-Africa 2024'!E1030+'[1]Ex-Africa 2024'!E1129</f>
        <v>0</v>
      </c>
      <c r="K15" s="112">
        <f>+'[1]Ex-Africa 2024'!F38+'[1]Ex-Africa 2024'!F137+'[1]Ex-Africa 2024'!F236+'[1]Ex-Africa 2024'!F335</f>
        <v>0</v>
      </c>
      <c r="L15" s="95">
        <f>+'[1]Ex-Africa 2024'!F435+'[1]Ex-Africa 2024'!F534+'[1]Ex-Africa 2024'!F633+'[1]Ex-Africa 2024'!F732</f>
        <v>0</v>
      </c>
      <c r="M15" s="96">
        <f>+'[1]Ex-Africa 2024'!F832+'[1]Ex-Africa 2024'!F931+'[1]Ex-Africa 2024'!F1030+'[1]Ex-Africa 2024'!F1129</f>
        <v>0</v>
      </c>
      <c r="N15" s="166">
        <f>+'[1]Ex-Africa 2024'!H38+'[1]Ex-Africa 2024'!H137+'[1]Ex-Africa 2024'!H236+'[1]Ex-Africa 2024'!H335</f>
        <v>0</v>
      </c>
      <c r="O15" s="112">
        <f>+'[1]Ex-Africa 2024'!H435+'[1]Ex-Africa 2024'!H534+'[1]Ex-Africa 2024'!H633+'[1]Ex-Africa 2024'!H732</f>
        <v>0</v>
      </c>
      <c r="P15" s="96">
        <f>+'[1]Ex-Africa 2024'!H832+'[1]Ex-Africa 2024'!H931+'[1]Ex-Africa 2024'!H1030+'[1]Ex-Africa 2024'!H1129</f>
        <v>0</v>
      </c>
      <c r="Q15" s="112">
        <f>+'[1]Ex-Africa 2024'!I38+'[1]Ex-Africa 2024'!I137+'[1]Ex-Africa 2024'!I236+'[1]Ex-Africa 2024'!I335</f>
        <v>0</v>
      </c>
      <c r="R15" s="96">
        <f>+'[1]Ex-Africa 2024'!I435+'[1]Ex-Africa 2024'!I534+'[1]Ex-Africa 2024'!I633+'[1]Ex-Africa 2024'!I732</f>
        <v>0</v>
      </c>
      <c r="S15" s="166">
        <f>+'[1]Ex-Africa 2024'!I832+'[1]Ex-Africa 2024'!I931+'[1]Ex-Africa 2024'!I1030+'[1]Ex-Africa 2024'!I1129</f>
        <v>0</v>
      </c>
      <c r="T15" s="201">
        <f>+'[1]Ex-Africa 2024'!L38+'[1]Ex-Africa 2024'!L137+'[1]Ex-Africa 2024'!L236+'[1]Ex-Africa 2024'!L335</f>
        <v>0</v>
      </c>
      <c r="U15" s="95">
        <f>+'[1]Ex-Africa 2024'!L435+'[1]Ex-Africa 2024'!L534+'[1]Ex-Africa 2024'!L633+'[1]Ex-Africa 2024'!L732</f>
        <v>0</v>
      </c>
      <c r="V15" s="96">
        <f>+'[1]Ex-Africa 2024'!L832+'[1]Ex-Africa 2024'!L931+'[1]Ex-Africa 2024'!L1030+'[1]Ex-Africa 2024'!L1129</f>
        <v>0</v>
      </c>
    </row>
    <row r="16" spans="1:22" x14ac:dyDescent="0.25">
      <c r="A16" s="202" t="s">
        <v>140</v>
      </c>
      <c r="B16" s="112">
        <f>+'[1]Ex-Africa 2024'!C39+'[1]Ex-Africa 2024'!C138+'[1]Ex-Africa 2024'!C237+'[1]Ex-Africa 2024'!C336</f>
        <v>0</v>
      </c>
      <c r="C16" s="95">
        <f>+'[1]Ex-Africa 2024'!C436+'[1]Ex-Africa 2024'!C535+'[1]Ex-Africa 2024'!C634+'[1]Ex-Africa 2024'!C733</f>
        <v>0</v>
      </c>
      <c r="D16" s="96">
        <f>+'[1]Ex-Africa 2024'!C833+'[1]Ex-Africa 2024'!C932+'[1]Ex-Africa 2024'!C1031+'[1]Ex-Africa 2024'!C1130</f>
        <v>0</v>
      </c>
      <c r="E16" s="112">
        <f>+'[1]Ex-Africa 2024'!D39+'[1]Ex-Africa 2024'!D138+'[1]Ex-Africa 2024'!D237+'[1]Ex-Africa 2024'!D336</f>
        <v>0</v>
      </c>
      <c r="F16" s="95">
        <f>+'[1]Ex-Africa 2024'!D436+'[1]Ex-Africa 2024'!D535+'[1]Ex-Africa 2024'!D634+'[1]Ex-Africa 2024'!D733</f>
        <v>0</v>
      </c>
      <c r="G16" s="96">
        <f>+'[1]Ex-Africa 2024'!D833+'[1]Ex-Africa 2024'!D932+'[1]Ex-Africa 2024'!D1031+'[1]Ex-Africa 2024'!D1130</f>
        <v>0</v>
      </c>
      <c r="H16" s="112">
        <f>+'[1]Ex-Africa 2024'!E39+'[1]Ex-Africa 2024'!E138+'[1]Ex-Africa 2024'!E237+'[1]Ex-Africa 2024'!E336</f>
        <v>0</v>
      </c>
      <c r="I16" s="95">
        <f>+'[1]Ex-Africa 2024'!E436+'[1]Ex-Africa 2024'!E535+'[1]Ex-Africa 2024'!E634+'[1]Ex-Africa 2024'!E733</f>
        <v>0</v>
      </c>
      <c r="J16" s="96">
        <f>+'[1]Ex-Africa 2024'!E833+'[1]Ex-Africa 2024'!E932+'[1]Ex-Africa 2024'!E1031+'[1]Ex-Africa 2024'!E1130</f>
        <v>0</v>
      </c>
      <c r="K16" s="112">
        <f>+'[1]Ex-Africa 2024'!F39+'[1]Ex-Africa 2024'!F138+'[1]Ex-Africa 2024'!F237+'[1]Ex-Africa 2024'!F336</f>
        <v>0</v>
      </c>
      <c r="L16" s="95">
        <f>+'[1]Ex-Africa 2024'!F436+'[1]Ex-Africa 2024'!F535+'[1]Ex-Africa 2024'!F634+'[1]Ex-Africa 2024'!F733</f>
        <v>0</v>
      </c>
      <c r="M16" s="96">
        <f>+'[1]Ex-Africa 2024'!F833+'[1]Ex-Africa 2024'!F932+'[1]Ex-Africa 2024'!F1031+'[1]Ex-Africa 2024'!F1130</f>
        <v>0</v>
      </c>
      <c r="N16" s="166">
        <f>+'[1]Ex-Africa 2024'!H39+'[1]Ex-Africa 2024'!H138+'[1]Ex-Africa 2024'!H237+'[1]Ex-Africa 2024'!H336</f>
        <v>0</v>
      </c>
      <c r="O16" s="112">
        <f>+'[1]Ex-Africa 2024'!H436+'[1]Ex-Africa 2024'!H535+'[1]Ex-Africa 2024'!H634+'[1]Ex-Africa 2024'!H733</f>
        <v>0</v>
      </c>
      <c r="P16" s="96">
        <f>+'[1]Ex-Africa 2024'!H833+'[1]Ex-Africa 2024'!H932+'[1]Ex-Africa 2024'!H1031+'[1]Ex-Africa 2024'!H1130</f>
        <v>0</v>
      </c>
      <c r="Q16" s="112">
        <f>+'[1]Ex-Africa 2024'!I39+'[1]Ex-Africa 2024'!I138+'[1]Ex-Africa 2024'!I237+'[1]Ex-Africa 2024'!I336</f>
        <v>110000</v>
      </c>
      <c r="R16" s="96">
        <f>+'[1]Ex-Africa 2024'!I436+'[1]Ex-Africa 2024'!I535+'[1]Ex-Africa 2024'!I634+'[1]Ex-Africa 2024'!I733</f>
        <v>0</v>
      </c>
      <c r="S16" s="166">
        <f>+'[1]Ex-Africa 2024'!I833+'[1]Ex-Africa 2024'!I932+'[1]Ex-Africa 2024'!I1031+'[1]Ex-Africa 2024'!I1130</f>
        <v>0</v>
      </c>
      <c r="T16" s="201">
        <f>+'[1]Ex-Africa 2024'!L39+'[1]Ex-Africa 2024'!L138+'[1]Ex-Africa 2024'!L237+'[1]Ex-Africa 2024'!L336</f>
        <v>0</v>
      </c>
      <c r="U16" s="95">
        <f>+'[1]Ex-Africa 2024'!L436+'[1]Ex-Africa 2024'!L535+'[1]Ex-Africa 2024'!L634+'[1]Ex-Africa 2024'!L733</f>
        <v>0</v>
      </c>
      <c r="V16" s="96">
        <f>+'[1]Ex-Africa 2024'!L833+'[1]Ex-Africa 2024'!L932+'[1]Ex-Africa 2024'!L1031+'[1]Ex-Africa 2024'!L1130</f>
        <v>0</v>
      </c>
    </row>
    <row r="17" spans="1:22" x14ac:dyDescent="0.25">
      <c r="A17" s="202" t="s">
        <v>142</v>
      </c>
      <c r="B17" s="112">
        <f>+'[1]Ex-Africa 2024'!C41+'[1]Ex-Africa 2024'!C140+'[1]Ex-Africa 2024'!C239+'[1]Ex-Africa 2024'!C338</f>
        <v>0</v>
      </c>
      <c r="C17" s="95">
        <f>+'[1]Ex-Africa 2024'!C438+'[1]Ex-Africa 2024'!C537+'[1]Ex-Africa 2024'!C636+'[1]Ex-Africa 2024'!C735</f>
        <v>0</v>
      </c>
      <c r="D17" s="96">
        <f>+'[1]Ex-Africa 2024'!C835+'[1]Ex-Africa 2024'!C934+'[1]Ex-Africa 2024'!C1033+'[1]Ex-Africa 2024'!C1132</f>
        <v>0</v>
      </c>
      <c r="E17" s="112">
        <f>+'[1]Ex-Africa 2024'!D41+'[1]Ex-Africa 2024'!D140+'[1]Ex-Africa 2024'!D239+'[1]Ex-Africa 2024'!D338</f>
        <v>4617781</v>
      </c>
      <c r="F17" s="95">
        <f>+'[1]Ex-Africa 2024'!D438+'[1]Ex-Africa 2024'!D537+'[1]Ex-Africa 2024'!D636+'[1]Ex-Africa 2024'!D735</f>
        <v>0</v>
      </c>
      <c r="G17" s="96">
        <f>+'[1]Ex-Africa 2024'!D835+'[1]Ex-Africa 2024'!D934+'[1]Ex-Africa 2024'!D1033+'[1]Ex-Africa 2024'!D1132</f>
        <v>0</v>
      </c>
      <c r="H17" s="112">
        <f>+'[1]Ex-Africa 2024'!E41+'[1]Ex-Africa 2024'!E140+'[1]Ex-Africa 2024'!E239+'[1]Ex-Africa 2024'!E338</f>
        <v>0</v>
      </c>
      <c r="I17" s="95">
        <f>+'[1]Ex-Africa 2024'!E438+'[1]Ex-Africa 2024'!E537+'[1]Ex-Africa 2024'!E636+'[1]Ex-Africa 2024'!E735</f>
        <v>0</v>
      </c>
      <c r="J17" s="96">
        <f>+'[1]Ex-Africa 2024'!E835+'[1]Ex-Africa 2024'!E934+'[1]Ex-Africa 2024'!E1033+'[1]Ex-Africa 2024'!E1132</f>
        <v>0</v>
      </c>
      <c r="K17" s="112">
        <f>+'[1]Ex-Africa 2024'!F41+'[1]Ex-Africa 2024'!F140+'[1]Ex-Africa 2024'!F239+'[1]Ex-Africa 2024'!F338</f>
        <v>0</v>
      </c>
      <c r="L17" s="95">
        <f>+'[1]Ex-Africa 2024'!F438+'[1]Ex-Africa 2024'!F537+'[1]Ex-Africa 2024'!F636+'[1]Ex-Africa 2024'!F735</f>
        <v>0</v>
      </c>
      <c r="M17" s="96">
        <f>+'[1]Ex-Africa 2024'!F835+'[1]Ex-Africa 2024'!F934+'[1]Ex-Africa 2024'!F1033+'[1]Ex-Africa 2024'!F1132</f>
        <v>0</v>
      </c>
      <c r="N17" s="166">
        <f>+'[1]Ex-Africa 2024'!H41+'[1]Ex-Africa 2024'!H140+'[1]Ex-Africa 2024'!H239+'[1]Ex-Africa 2024'!H338</f>
        <v>3107250</v>
      </c>
      <c r="O17" s="112">
        <f>+'[1]Ex-Africa 2024'!H438+'[1]Ex-Africa 2024'!H537+'[1]Ex-Africa 2024'!H636+'[1]Ex-Africa 2024'!H735</f>
        <v>0</v>
      </c>
      <c r="P17" s="96">
        <f>+'[1]Ex-Africa 2024'!H835+'[1]Ex-Africa 2024'!H934+'[1]Ex-Africa 2024'!H1033+'[1]Ex-Africa 2024'!H1132</f>
        <v>0</v>
      </c>
      <c r="Q17" s="112">
        <f>+'[1]Ex-Africa 2024'!I41+'[1]Ex-Africa 2024'!I140+'[1]Ex-Africa 2024'!I239+'[1]Ex-Africa 2024'!I338</f>
        <v>75580</v>
      </c>
      <c r="R17" s="96">
        <f>+'[1]Ex-Africa 2024'!I438+'[1]Ex-Africa 2024'!I537+'[1]Ex-Africa 2024'!I636+'[1]Ex-Africa 2024'!I735</f>
        <v>0</v>
      </c>
      <c r="S17" s="166">
        <f>+'[1]Ex-Africa 2024'!I835+'[1]Ex-Africa 2024'!I934+'[1]Ex-Africa 2024'!I1033+'[1]Ex-Africa 2024'!I1132</f>
        <v>0</v>
      </c>
      <c r="T17" s="201">
        <f>+'[1]Ex-Africa 2024'!L41+'[1]Ex-Africa 2024'!L140+'[1]Ex-Africa 2024'!L239+'[1]Ex-Africa 2024'!L338</f>
        <v>0</v>
      </c>
      <c r="U17" s="95">
        <f>+'[1]Ex-Africa 2024'!L438+'[1]Ex-Africa 2024'!L537+'[1]Ex-Africa 2024'!L636+'[1]Ex-Africa 2024'!L735</f>
        <v>0</v>
      </c>
      <c r="V17" s="96">
        <f>+'[1]Ex-Africa 2024'!L835+'[1]Ex-Africa 2024'!L934+'[1]Ex-Africa 2024'!L1033+'[1]Ex-Africa 2024'!L1132</f>
        <v>0</v>
      </c>
    </row>
    <row r="18" spans="1:22" x14ac:dyDescent="0.25">
      <c r="A18" s="202" t="s">
        <v>143</v>
      </c>
      <c r="B18" s="112">
        <f>+'[1]Ex-Africa 2024'!C42+'[1]Ex-Africa 2024'!C141+'[1]Ex-Africa 2024'!C240+'[1]Ex-Africa 2024'!C339</f>
        <v>0</v>
      </c>
      <c r="C18" s="95">
        <f>+'[1]Ex-Africa 2024'!C439+'[1]Ex-Africa 2024'!C538+'[1]Ex-Africa 2024'!C637+'[1]Ex-Africa 2024'!C736</f>
        <v>0</v>
      </c>
      <c r="D18" s="96">
        <f>+'[1]Ex-Africa 2024'!C836+'[1]Ex-Africa 2024'!C935+'[1]Ex-Africa 2024'!C1034+'[1]Ex-Africa 2024'!C1133</f>
        <v>0</v>
      </c>
      <c r="E18" s="112">
        <f>+'[1]Ex-Africa 2024'!D42+'[1]Ex-Africa 2024'!D141+'[1]Ex-Africa 2024'!D240+'[1]Ex-Africa 2024'!D339</f>
        <v>147300</v>
      </c>
      <c r="F18" s="95">
        <f>+'[1]Ex-Africa 2024'!D439+'[1]Ex-Africa 2024'!D538+'[1]Ex-Africa 2024'!D637+'[1]Ex-Africa 2024'!D736</f>
        <v>0</v>
      </c>
      <c r="G18" s="96">
        <f>+'[1]Ex-Africa 2024'!D836+'[1]Ex-Africa 2024'!D935+'[1]Ex-Africa 2024'!D1034+'[1]Ex-Africa 2024'!D1133</f>
        <v>0</v>
      </c>
      <c r="H18" s="112">
        <f>+'[1]Ex-Africa 2024'!E42+'[1]Ex-Africa 2024'!E141+'[1]Ex-Africa 2024'!E240+'[1]Ex-Africa 2024'!E339</f>
        <v>0</v>
      </c>
      <c r="I18" s="95">
        <f>+'[1]Ex-Africa 2024'!E439+'[1]Ex-Africa 2024'!E538+'[1]Ex-Africa 2024'!E637+'[1]Ex-Africa 2024'!E736</f>
        <v>0</v>
      </c>
      <c r="J18" s="96">
        <f>+'[1]Ex-Africa 2024'!E836+'[1]Ex-Africa 2024'!E935+'[1]Ex-Africa 2024'!E1034+'[1]Ex-Africa 2024'!E1133</f>
        <v>0</v>
      </c>
      <c r="K18" s="112">
        <f>+'[1]Ex-Africa 2024'!F42+'[1]Ex-Africa 2024'!F141+'[1]Ex-Africa 2024'!F240+'[1]Ex-Africa 2024'!F339</f>
        <v>0</v>
      </c>
      <c r="L18" s="95">
        <f>+'[1]Ex-Africa 2024'!F439+'[1]Ex-Africa 2024'!F538+'[1]Ex-Africa 2024'!F637+'[1]Ex-Africa 2024'!F736</f>
        <v>0</v>
      </c>
      <c r="M18" s="96">
        <f>+'[1]Ex-Africa 2024'!F836+'[1]Ex-Africa 2024'!F935+'[1]Ex-Africa 2024'!F1034+'[1]Ex-Africa 2024'!F1133</f>
        <v>0</v>
      </c>
      <c r="N18" s="166">
        <f>+'[1]Ex-Africa 2024'!H42+'[1]Ex-Africa 2024'!H141+'[1]Ex-Africa 2024'!H240+'[1]Ex-Africa 2024'!H339</f>
        <v>0</v>
      </c>
      <c r="O18" s="112">
        <f>+'[1]Ex-Africa 2024'!H439+'[1]Ex-Africa 2024'!H538+'[1]Ex-Africa 2024'!H637+'[1]Ex-Africa 2024'!H736</f>
        <v>0</v>
      </c>
      <c r="P18" s="96">
        <f>+'[1]Ex-Africa 2024'!H836+'[1]Ex-Africa 2024'!H935+'[1]Ex-Africa 2024'!H1034+'[1]Ex-Africa 2024'!H1133</f>
        <v>0</v>
      </c>
      <c r="Q18" s="112">
        <f>+'[1]Ex-Africa 2024'!I42+'[1]Ex-Africa 2024'!I141+'[1]Ex-Africa 2024'!I240+'[1]Ex-Africa 2024'!I339</f>
        <v>0</v>
      </c>
      <c r="R18" s="96">
        <f>+'[1]Ex-Africa 2024'!I439+'[1]Ex-Africa 2024'!I538+'[1]Ex-Africa 2024'!I637+'[1]Ex-Africa 2024'!I736</f>
        <v>3000</v>
      </c>
      <c r="S18" s="166">
        <f>+'[1]Ex-Africa 2024'!I836+'[1]Ex-Africa 2024'!I935+'[1]Ex-Africa 2024'!I1034+'[1]Ex-Africa 2024'!I1133</f>
        <v>0</v>
      </c>
      <c r="T18" s="201">
        <f>+'[1]Ex-Africa 2024'!L42+'[1]Ex-Africa 2024'!L141+'[1]Ex-Africa 2024'!L240+'[1]Ex-Africa 2024'!L339</f>
        <v>0</v>
      </c>
      <c r="U18" s="95">
        <f>+'[1]Ex-Africa 2024'!L439+'[1]Ex-Africa 2024'!L538+'[1]Ex-Africa 2024'!L637+'[1]Ex-Africa 2024'!L736</f>
        <v>0</v>
      </c>
      <c r="V18" s="96">
        <f>+'[1]Ex-Africa 2024'!L836+'[1]Ex-Africa 2024'!L935+'[1]Ex-Africa 2024'!L1034+'[1]Ex-Africa 2024'!L1133</f>
        <v>0</v>
      </c>
    </row>
    <row r="19" spans="1:22" x14ac:dyDescent="0.25">
      <c r="A19" s="202" t="s">
        <v>146</v>
      </c>
      <c r="B19" s="112">
        <f>+'[1]Ex-Africa 2024'!C45+'[1]Ex-Africa 2024'!C144+'[1]Ex-Africa 2024'!C243+'[1]Ex-Africa 2024'!C342</f>
        <v>0</v>
      </c>
      <c r="C19" s="95">
        <f>+'[1]Ex-Africa 2024'!C442+'[1]Ex-Africa 2024'!C541+'[1]Ex-Africa 2024'!C640+'[1]Ex-Africa 2024'!C739</f>
        <v>0</v>
      </c>
      <c r="D19" s="96">
        <f>+'[1]Ex-Africa 2024'!C839+'[1]Ex-Africa 2024'!C938+'[1]Ex-Africa 2024'!C1037+'[1]Ex-Africa 2024'!C1136</f>
        <v>0</v>
      </c>
      <c r="E19" s="112">
        <f>+'[1]Ex-Africa 2024'!D45+'[1]Ex-Africa 2024'!D144+'[1]Ex-Africa 2024'!D243+'[1]Ex-Africa 2024'!D342</f>
        <v>0</v>
      </c>
      <c r="F19" s="95">
        <f>+'[1]Ex-Africa 2024'!D442+'[1]Ex-Africa 2024'!D541+'[1]Ex-Africa 2024'!D640+'[1]Ex-Africa 2024'!D739</f>
        <v>0</v>
      </c>
      <c r="G19" s="96">
        <f>+'[1]Ex-Africa 2024'!D839+'[1]Ex-Africa 2024'!D938+'[1]Ex-Africa 2024'!D1037+'[1]Ex-Africa 2024'!D1136</f>
        <v>0</v>
      </c>
      <c r="H19" s="112">
        <f>+'[1]Ex-Africa 2024'!E45+'[1]Ex-Africa 2024'!E144+'[1]Ex-Africa 2024'!E243+'[1]Ex-Africa 2024'!E342</f>
        <v>0</v>
      </c>
      <c r="I19" s="95">
        <f>+'[1]Ex-Africa 2024'!E442+'[1]Ex-Africa 2024'!E541+'[1]Ex-Africa 2024'!E640+'[1]Ex-Africa 2024'!E739</f>
        <v>0</v>
      </c>
      <c r="J19" s="96">
        <f>+'[1]Ex-Africa 2024'!E839+'[1]Ex-Africa 2024'!E938+'[1]Ex-Africa 2024'!E1037+'[1]Ex-Africa 2024'!E1136</f>
        <v>0</v>
      </c>
      <c r="K19" s="112">
        <f>+'[1]Ex-Africa 2024'!F45+'[1]Ex-Africa 2024'!F144+'[1]Ex-Africa 2024'!F243+'[1]Ex-Africa 2024'!F342</f>
        <v>0</v>
      </c>
      <c r="L19" s="95">
        <f>+'[1]Ex-Africa 2024'!F442+'[1]Ex-Africa 2024'!F541+'[1]Ex-Africa 2024'!F640+'[1]Ex-Africa 2024'!F739</f>
        <v>0</v>
      </c>
      <c r="M19" s="96">
        <f>+'[1]Ex-Africa 2024'!F839+'[1]Ex-Africa 2024'!F938+'[1]Ex-Africa 2024'!F1037+'[1]Ex-Africa 2024'!F1136</f>
        <v>0</v>
      </c>
      <c r="N19" s="166">
        <f>+'[1]Ex-Africa 2024'!H45+'[1]Ex-Africa 2024'!H144+'[1]Ex-Africa 2024'!H243+'[1]Ex-Africa 2024'!H342</f>
        <v>0</v>
      </c>
      <c r="O19" s="112">
        <f>+'[1]Ex-Africa 2024'!H442+'[1]Ex-Africa 2024'!H541+'[1]Ex-Africa 2024'!H640+'[1]Ex-Africa 2024'!H739</f>
        <v>0</v>
      </c>
      <c r="P19" s="96">
        <f>+'[1]Ex-Africa 2024'!H839+'[1]Ex-Africa 2024'!H938+'[1]Ex-Africa 2024'!H1037+'[1]Ex-Africa 2024'!H1136</f>
        <v>0</v>
      </c>
      <c r="Q19" s="112">
        <f>+'[1]Ex-Africa 2024'!I45+'[1]Ex-Africa 2024'!I144+'[1]Ex-Africa 2024'!I243+'[1]Ex-Africa 2024'!I342</f>
        <v>11205</v>
      </c>
      <c r="R19" s="96">
        <f>+'[1]Ex-Africa 2024'!I442+'[1]Ex-Africa 2024'!I541+'[1]Ex-Africa 2024'!I640+'[1]Ex-Africa 2024'!I739</f>
        <v>0</v>
      </c>
      <c r="S19" s="166">
        <f>+'[1]Ex-Africa 2024'!I839+'[1]Ex-Africa 2024'!I938+'[1]Ex-Africa 2024'!I1037+'[1]Ex-Africa 2024'!I1136</f>
        <v>0</v>
      </c>
      <c r="T19" s="201">
        <f>+'[1]Ex-Africa 2024'!L45+'[1]Ex-Africa 2024'!L144+'[1]Ex-Africa 2024'!L243+'[1]Ex-Africa 2024'!L342</f>
        <v>8000</v>
      </c>
      <c r="U19" s="95">
        <f>+'[1]Ex-Africa 2024'!L442+'[1]Ex-Africa 2024'!L541+'[1]Ex-Africa 2024'!L640+'[1]Ex-Africa 2024'!L739</f>
        <v>0</v>
      </c>
      <c r="V19" s="96">
        <f>+'[1]Ex-Africa 2024'!L839+'[1]Ex-Africa 2024'!L938+'[1]Ex-Africa 2024'!L1037+'[1]Ex-Africa 2024'!L1136</f>
        <v>0</v>
      </c>
    </row>
    <row r="20" spans="1:22" x14ac:dyDescent="0.25">
      <c r="A20" s="202" t="s">
        <v>8</v>
      </c>
      <c r="B20" s="112">
        <f>+'[1]Ex-Africa 2024'!C50+'[1]Ex-Africa 2024'!C149+'[1]Ex-Africa 2024'!C248+'[1]Ex-Africa 2024'!C347</f>
        <v>0</v>
      </c>
      <c r="C20" s="95">
        <f>+'[1]Ex-Africa 2024'!C447+'[1]Ex-Africa 2024'!C546+'[1]Ex-Africa 2024'!C645+'[1]Ex-Africa 2024'!C744</f>
        <v>0</v>
      </c>
      <c r="D20" s="96">
        <f>+'[1]Ex-Africa 2024'!C844+'[1]Ex-Africa 2024'!C943+'[1]Ex-Africa 2024'!C1042+'[1]Ex-Africa 2024'!C1141</f>
        <v>0</v>
      </c>
      <c r="E20" s="112">
        <f>+'[1]Ex-Africa 2024'!D50+'[1]Ex-Africa 2024'!D149+'[1]Ex-Africa 2024'!D248+'[1]Ex-Africa 2024'!D347</f>
        <v>29466</v>
      </c>
      <c r="F20" s="95">
        <f>+'[1]Ex-Africa 2024'!D447+'[1]Ex-Africa 2024'!D546+'[1]Ex-Africa 2024'!D645+'[1]Ex-Africa 2024'!D744</f>
        <v>0</v>
      </c>
      <c r="G20" s="96">
        <f>+'[1]Ex-Africa 2024'!D844+'[1]Ex-Africa 2024'!D943+'[1]Ex-Africa 2024'!D1042+'[1]Ex-Africa 2024'!D1141</f>
        <v>0</v>
      </c>
      <c r="H20" s="112">
        <f>+'[1]Ex-Africa 2024'!E50+'[1]Ex-Africa 2024'!E149+'[1]Ex-Africa 2024'!E248+'[1]Ex-Africa 2024'!E347</f>
        <v>0</v>
      </c>
      <c r="I20" s="95">
        <f>+'[1]Ex-Africa 2024'!E447+'[1]Ex-Africa 2024'!E546+'[1]Ex-Africa 2024'!E645+'[1]Ex-Africa 2024'!E744</f>
        <v>0</v>
      </c>
      <c r="J20" s="96">
        <f>+'[1]Ex-Africa 2024'!E844+'[1]Ex-Africa 2024'!E943+'[1]Ex-Africa 2024'!E1042+'[1]Ex-Africa 2024'!E1141</f>
        <v>0</v>
      </c>
      <c r="K20" s="112">
        <f>+'[1]Ex-Africa 2024'!F50+'[1]Ex-Africa 2024'!F149+'[1]Ex-Africa 2024'!F248+'[1]Ex-Africa 2024'!F347</f>
        <v>30000</v>
      </c>
      <c r="L20" s="95">
        <f>+'[1]Ex-Africa 2024'!F447+'[1]Ex-Africa 2024'!F546+'[1]Ex-Africa 2024'!F645+'[1]Ex-Africa 2024'!F744</f>
        <v>0</v>
      </c>
      <c r="M20" s="96">
        <f>+'[1]Ex-Africa 2024'!F844+'[1]Ex-Africa 2024'!F943+'[1]Ex-Africa 2024'!F1042+'[1]Ex-Africa 2024'!F1141</f>
        <v>0</v>
      </c>
      <c r="N20" s="166">
        <f>+'[1]Ex-Africa 2024'!H50+'[1]Ex-Africa 2024'!H149+'[1]Ex-Africa 2024'!H248+'[1]Ex-Africa 2024'!H347</f>
        <v>0</v>
      </c>
      <c r="O20" s="112">
        <f>+'[1]Ex-Africa 2024'!H447+'[1]Ex-Africa 2024'!H546+'[1]Ex-Africa 2024'!H645+'[1]Ex-Africa 2024'!H744</f>
        <v>0</v>
      </c>
      <c r="P20" s="96">
        <f>+'[1]Ex-Africa 2024'!H844+'[1]Ex-Africa 2024'!H943+'[1]Ex-Africa 2024'!H1042+'[1]Ex-Africa 2024'!H1141</f>
        <v>0</v>
      </c>
      <c r="Q20" s="112">
        <f>+'[1]Ex-Africa 2024'!I50+'[1]Ex-Africa 2024'!I149+'[1]Ex-Africa 2024'!I248+'[1]Ex-Africa 2024'!I347</f>
        <v>0</v>
      </c>
      <c r="R20" s="96">
        <f>+'[1]Ex-Africa 2024'!I447+'[1]Ex-Africa 2024'!I546+'[1]Ex-Africa 2024'!I645+'[1]Ex-Africa 2024'!I744</f>
        <v>0</v>
      </c>
      <c r="S20" s="166">
        <f>+'[1]Ex-Africa 2024'!I844+'[1]Ex-Africa 2024'!I943+'[1]Ex-Africa 2024'!I1042+'[1]Ex-Africa 2024'!I1141</f>
        <v>0</v>
      </c>
      <c r="T20" s="201">
        <f>+'[1]Ex-Africa 2024'!L50+'[1]Ex-Africa 2024'!L149+'[1]Ex-Africa 2024'!L248+'[1]Ex-Africa 2024'!L347</f>
        <v>0</v>
      </c>
      <c r="U20" s="95">
        <f>+'[1]Ex-Africa 2024'!L447+'[1]Ex-Africa 2024'!L546+'[1]Ex-Africa 2024'!L645+'[1]Ex-Africa 2024'!L744</f>
        <v>0</v>
      </c>
      <c r="V20" s="96">
        <f>+'[1]Ex-Africa 2024'!L844+'[1]Ex-Africa 2024'!L943+'[1]Ex-Africa 2024'!L1042+'[1]Ex-Africa 2024'!L1141</f>
        <v>0</v>
      </c>
    </row>
    <row r="21" spans="1:22" x14ac:dyDescent="0.25">
      <c r="A21" s="202" t="s">
        <v>154</v>
      </c>
      <c r="B21" s="112">
        <f>+'[1]Ex-Africa 2024'!C53+'[1]Ex-Africa 2024'!C152+'[1]Ex-Africa 2024'!C251+'[1]Ex-Africa 2024'!C350</f>
        <v>0</v>
      </c>
      <c r="C21" s="95">
        <f>+'[1]Ex-Africa 2024'!C450+'[1]Ex-Africa 2024'!C549+'[1]Ex-Africa 2024'!C648+'[1]Ex-Africa 2024'!C747</f>
        <v>0</v>
      </c>
      <c r="D21" s="96">
        <f>+'[1]Ex-Africa 2024'!C847+'[1]Ex-Africa 2024'!C946+'[1]Ex-Africa 2024'!C1045+'[1]Ex-Africa 2024'!C1144</f>
        <v>0</v>
      </c>
      <c r="E21" s="112">
        <f>+'[1]Ex-Africa 2024'!D53+'[1]Ex-Africa 2024'!D152+'[1]Ex-Africa 2024'!D251+'[1]Ex-Africa 2024'!D350</f>
        <v>0</v>
      </c>
      <c r="F21" s="95">
        <f>+'[1]Ex-Africa 2024'!D450+'[1]Ex-Africa 2024'!D549+'[1]Ex-Africa 2024'!D648+'[1]Ex-Africa 2024'!D747</f>
        <v>0</v>
      </c>
      <c r="G21" s="96">
        <f>+'[1]Ex-Africa 2024'!D847+'[1]Ex-Africa 2024'!D946+'[1]Ex-Africa 2024'!D1045+'[1]Ex-Africa 2024'!D1144</f>
        <v>0</v>
      </c>
      <c r="H21" s="112">
        <f>+'[1]Ex-Africa 2024'!E53+'[1]Ex-Africa 2024'!E152+'[1]Ex-Africa 2024'!E251+'[1]Ex-Africa 2024'!E350</f>
        <v>0</v>
      </c>
      <c r="I21" s="95">
        <f>+'[1]Ex-Africa 2024'!E450+'[1]Ex-Africa 2024'!E549+'[1]Ex-Africa 2024'!E648+'[1]Ex-Africa 2024'!E747</f>
        <v>0</v>
      </c>
      <c r="J21" s="96">
        <f>+'[1]Ex-Africa 2024'!E847+'[1]Ex-Africa 2024'!E946+'[1]Ex-Africa 2024'!E1045+'[1]Ex-Africa 2024'!E1144</f>
        <v>0</v>
      </c>
      <c r="K21" s="112">
        <f>+'[1]Ex-Africa 2024'!F53+'[1]Ex-Africa 2024'!F152+'[1]Ex-Africa 2024'!F251+'[1]Ex-Africa 2024'!F350</f>
        <v>0</v>
      </c>
      <c r="L21" s="95">
        <f>+'[1]Ex-Africa 2024'!F450+'[1]Ex-Africa 2024'!F549+'[1]Ex-Africa 2024'!F648+'[1]Ex-Africa 2024'!F747</f>
        <v>0</v>
      </c>
      <c r="M21" s="96">
        <f>+'[1]Ex-Africa 2024'!F847+'[1]Ex-Africa 2024'!F946+'[1]Ex-Africa 2024'!F1045+'[1]Ex-Africa 2024'!F1144</f>
        <v>0</v>
      </c>
      <c r="N21" s="166">
        <f>+'[1]Ex-Africa 2024'!H53+'[1]Ex-Africa 2024'!H152+'[1]Ex-Africa 2024'!H251+'[1]Ex-Africa 2024'!H350</f>
        <v>0</v>
      </c>
      <c r="O21" s="112">
        <f>+'[1]Ex-Africa 2024'!H450+'[1]Ex-Africa 2024'!H549+'[1]Ex-Africa 2024'!H648+'[1]Ex-Africa 2024'!H747</f>
        <v>0</v>
      </c>
      <c r="P21" s="96">
        <f>+'[1]Ex-Africa 2024'!H847+'[1]Ex-Africa 2024'!H946+'[1]Ex-Africa 2024'!H1045+'[1]Ex-Africa 2024'!H1144</f>
        <v>0</v>
      </c>
      <c r="Q21" s="112">
        <f>+'[1]Ex-Africa 2024'!I53+'[1]Ex-Africa 2024'!I152+'[1]Ex-Africa 2024'!I251+'[1]Ex-Africa 2024'!I350</f>
        <v>50000</v>
      </c>
      <c r="R21" s="96">
        <f>+'[1]Ex-Africa 2024'!I450+'[1]Ex-Africa 2024'!I549+'[1]Ex-Africa 2024'!I648+'[1]Ex-Africa 2024'!I747</f>
        <v>0</v>
      </c>
      <c r="S21" s="166">
        <f>+'[1]Ex-Africa 2024'!I847+'[1]Ex-Africa 2024'!I946+'[1]Ex-Africa 2024'!I1045+'[1]Ex-Africa 2024'!I1144</f>
        <v>0</v>
      </c>
      <c r="T21" s="201">
        <f>+'[1]Ex-Africa 2024'!L53+'[1]Ex-Africa 2024'!L152+'[1]Ex-Africa 2024'!L251+'[1]Ex-Africa 2024'!L350</f>
        <v>13400</v>
      </c>
      <c r="U21" s="95">
        <f>+'[1]Ex-Africa 2024'!L450+'[1]Ex-Africa 2024'!L549+'[1]Ex-Africa 2024'!L648+'[1]Ex-Africa 2024'!L747</f>
        <v>0</v>
      </c>
      <c r="V21" s="96">
        <f>+'[1]Ex-Africa 2024'!L847+'[1]Ex-Africa 2024'!L946+'[1]Ex-Africa 2024'!L1045+'[1]Ex-Africa 2024'!L1144</f>
        <v>0</v>
      </c>
    </row>
    <row r="22" spans="1:22" x14ac:dyDescent="0.25">
      <c r="A22" s="202" t="s">
        <v>160</v>
      </c>
      <c r="B22" s="112">
        <f>+'[1]Ex-Africa 2024'!C59+'[1]Ex-Africa 2024'!C158+'[1]Ex-Africa 2024'!C257+'[1]Ex-Africa 2024'!C356</f>
        <v>0</v>
      </c>
      <c r="C22" s="95">
        <f>+'[1]Ex-Africa 2024'!C456+'[1]Ex-Africa 2024'!C555+'[1]Ex-Africa 2024'!C654+'[1]Ex-Africa 2024'!C753</f>
        <v>0</v>
      </c>
      <c r="D22" s="96">
        <f>+'[1]Ex-Africa 2024'!C853+'[1]Ex-Africa 2024'!C952+'[1]Ex-Africa 2024'!C1051+'[1]Ex-Africa 2024'!C1150</f>
        <v>0</v>
      </c>
      <c r="E22" s="112">
        <f>+'[1]Ex-Africa 2024'!D59+'[1]Ex-Africa 2024'!D158+'[1]Ex-Africa 2024'!D257+'[1]Ex-Africa 2024'!D356</f>
        <v>0</v>
      </c>
      <c r="F22" s="95">
        <f>+'[1]Ex-Africa 2024'!D456+'[1]Ex-Africa 2024'!D555+'[1]Ex-Africa 2024'!D654+'[1]Ex-Africa 2024'!D753</f>
        <v>0</v>
      </c>
      <c r="G22" s="96">
        <f>+'[1]Ex-Africa 2024'!D853+'[1]Ex-Africa 2024'!D952+'[1]Ex-Africa 2024'!D1051+'[1]Ex-Africa 2024'!D1150</f>
        <v>0</v>
      </c>
      <c r="H22" s="112">
        <f>+'[1]Ex-Africa 2024'!E59+'[1]Ex-Africa 2024'!E158+'[1]Ex-Africa 2024'!E257+'[1]Ex-Africa 2024'!E356</f>
        <v>0</v>
      </c>
      <c r="I22" s="95">
        <f>+'[1]Ex-Africa 2024'!E456+'[1]Ex-Africa 2024'!E555+'[1]Ex-Africa 2024'!E654+'[1]Ex-Africa 2024'!E753</f>
        <v>0</v>
      </c>
      <c r="J22" s="96">
        <f>+'[1]Ex-Africa 2024'!E853+'[1]Ex-Africa 2024'!E952+'[1]Ex-Africa 2024'!E1051+'[1]Ex-Africa 2024'!E1150</f>
        <v>0</v>
      </c>
      <c r="K22" s="112">
        <f>+'[1]Ex-Africa 2024'!F59+'[1]Ex-Africa 2024'!F158+'[1]Ex-Africa 2024'!F257+'[1]Ex-Africa 2024'!F356</f>
        <v>0</v>
      </c>
      <c r="L22" s="95">
        <f>+'[1]Ex-Africa 2024'!F456+'[1]Ex-Africa 2024'!F555+'[1]Ex-Africa 2024'!F654+'[1]Ex-Africa 2024'!F753</f>
        <v>0</v>
      </c>
      <c r="M22" s="96">
        <f>+'[1]Ex-Africa 2024'!F853+'[1]Ex-Africa 2024'!F952+'[1]Ex-Africa 2024'!F1051+'[1]Ex-Africa 2024'!F1150</f>
        <v>0</v>
      </c>
      <c r="N22" s="166">
        <f>+'[1]Ex-Africa 2024'!H59+'[1]Ex-Africa 2024'!H158+'[1]Ex-Africa 2024'!H257+'[1]Ex-Africa 2024'!H356</f>
        <v>0</v>
      </c>
      <c r="O22" s="112">
        <f>+'[1]Ex-Africa 2024'!H456+'[1]Ex-Africa 2024'!H555+'[1]Ex-Africa 2024'!H654+'[1]Ex-Africa 2024'!H753</f>
        <v>0</v>
      </c>
      <c r="P22" s="96">
        <f>+'[1]Ex-Africa 2024'!H853+'[1]Ex-Africa 2024'!H952+'[1]Ex-Africa 2024'!H1051+'[1]Ex-Africa 2024'!H1150</f>
        <v>0</v>
      </c>
      <c r="Q22" s="112">
        <f>+'[1]Ex-Africa 2024'!I59+'[1]Ex-Africa 2024'!I158+'[1]Ex-Africa 2024'!I257+'[1]Ex-Africa 2024'!I356</f>
        <v>6000</v>
      </c>
      <c r="R22" s="96">
        <f>+'[1]Ex-Africa 2024'!I456+'[1]Ex-Africa 2024'!I555+'[1]Ex-Africa 2024'!I654+'[1]Ex-Africa 2024'!I753</f>
        <v>0</v>
      </c>
      <c r="S22" s="166">
        <f>+'[1]Ex-Africa 2024'!I853+'[1]Ex-Africa 2024'!I952+'[1]Ex-Africa 2024'!I1051+'[1]Ex-Africa 2024'!I1150</f>
        <v>0</v>
      </c>
      <c r="T22" s="201">
        <f>+'[1]Ex-Africa 2024'!L59+'[1]Ex-Africa 2024'!L158+'[1]Ex-Africa 2024'!L257+'[1]Ex-Africa 2024'!L356</f>
        <v>0</v>
      </c>
      <c r="U22" s="95">
        <f>+'[1]Ex-Africa 2024'!L456+'[1]Ex-Africa 2024'!L555+'[1]Ex-Africa 2024'!L654+'[1]Ex-Africa 2024'!L753</f>
        <v>0</v>
      </c>
      <c r="V22" s="96">
        <f>+'[1]Ex-Africa 2024'!L853+'[1]Ex-Africa 2024'!L952+'[1]Ex-Africa 2024'!L1051+'[1]Ex-Africa 2024'!L1150</f>
        <v>0</v>
      </c>
    </row>
    <row r="23" spans="1:22" x14ac:dyDescent="0.25">
      <c r="A23" s="202" t="s">
        <v>161</v>
      </c>
      <c r="B23" s="112">
        <f>+'[1]Ex-Africa 2024'!C60+'[1]Ex-Africa 2024'!C159+'[1]Ex-Africa 2024'!C258+'[1]Ex-Africa 2024'!C357</f>
        <v>0</v>
      </c>
      <c r="C23" s="95">
        <f>+'[1]Ex-Africa 2024'!C457+'[1]Ex-Africa 2024'!C556+'[1]Ex-Africa 2024'!C655+'[1]Ex-Africa 2024'!C754</f>
        <v>0</v>
      </c>
      <c r="D23" s="96">
        <f>+'[1]Ex-Africa 2024'!C854+'[1]Ex-Africa 2024'!C953+'[1]Ex-Africa 2024'!C1052+'[1]Ex-Africa 2024'!C1151</f>
        <v>0</v>
      </c>
      <c r="E23" s="112">
        <f>+'[1]Ex-Africa 2024'!D60+'[1]Ex-Africa 2024'!D159+'[1]Ex-Africa 2024'!D258+'[1]Ex-Africa 2024'!D357</f>
        <v>0</v>
      </c>
      <c r="F23" s="95">
        <f>+'[1]Ex-Africa 2024'!D457+'[1]Ex-Africa 2024'!D556+'[1]Ex-Africa 2024'!D655+'[1]Ex-Africa 2024'!D754</f>
        <v>0</v>
      </c>
      <c r="G23" s="96">
        <f>+'[1]Ex-Africa 2024'!D854+'[1]Ex-Africa 2024'!D953+'[1]Ex-Africa 2024'!D1052+'[1]Ex-Africa 2024'!D1151</f>
        <v>0</v>
      </c>
      <c r="H23" s="112">
        <f>+'[1]Ex-Africa 2024'!E60+'[1]Ex-Africa 2024'!E159+'[1]Ex-Africa 2024'!E258+'[1]Ex-Africa 2024'!E357</f>
        <v>0</v>
      </c>
      <c r="I23" s="95">
        <f>+'[1]Ex-Africa 2024'!E457+'[1]Ex-Africa 2024'!E556+'[1]Ex-Africa 2024'!E655+'[1]Ex-Africa 2024'!E754</f>
        <v>0</v>
      </c>
      <c r="J23" s="96">
        <f>+'[1]Ex-Africa 2024'!E854+'[1]Ex-Africa 2024'!E953+'[1]Ex-Africa 2024'!E1052+'[1]Ex-Africa 2024'!E1151</f>
        <v>0</v>
      </c>
      <c r="K23" s="112">
        <f>+'[1]Ex-Africa 2024'!F60+'[1]Ex-Africa 2024'!F159+'[1]Ex-Africa 2024'!F258+'[1]Ex-Africa 2024'!F357</f>
        <v>363000</v>
      </c>
      <c r="L23" s="95">
        <f>+'[1]Ex-Africa 2024'!F457+'[1]Ex-Africa 2024'!F556+'[1]Ex-Africa 2024'!F655+'[1]Ex-Africa 2024'!F754</f>
        <v>0</v>
      </c>
      <c r="M23" s="96">
        <f>+'[1]Ex-Africa 2024'!F854+'[1]Ex-Africa 2024'!F953+'[1]Ex-Africa 2024'!F1052+'[1]Ex-Africa 2024'!F1151</f>
        <v>0</v>
      </c>
      <c r="N23" s="166">
        <f>+'[1]Ex-Africa 2024'!H60+'[1]Ex-Africa 2024'!H159+'[1]Ex-Africa 2024'!H258+'[1]Ex-Africa 2024'!H357</f>
        <v>0</v>
      </c>
      <c r="O23" s="112">
        <f>+'[1]Ex-Africa 2024'!H457+'[1]Ex-Africa 2024'!H556+'[1]Ex-Africa 2024'!H655+'[1]Ex-Africa 2024'!H754</f>
        <v>0</v>
      </c>
      <c r="P23" s="96">
        <f>+'[1]Ex-Africa 2024'!H854+'[1]Ex-Africa 2024'!H953+'[1]Ex-Africa 2024'!H1052+'[1]Ex-Africa 2024'!H1151</f>
        <v>0</v>
      </c>
      <c r="Q23" s="112">
        <f>+'[1]Ex-Africa 2024'!I60+'[1]Ex-Africa 2024'!I159+'[1]Ex-Africa 2024'!I258+'[1]Ex-Africa 2024'!I357</f>
        <v>2000</v>
      </c>
      <c r="R23" s="96">
        <f>+'[1]Ex-Africa 2024'!I457+'[1]Ex-Africa 2024'!I556+'[1]Ex-Africa 2024'!I655+'[1]Ex-Africa 2024'!I754</f>
        <v>0</v>
      </c>
      <c r="S23" s="166">
        <f>+'[1]Ex-Africa 2024'!I854+'[1]Ex-Africa 2024'!I953+'[1]Ex-Africa 2024'!I1052+'[1]Ex-Africa 2024'!I1151</f>
        <v>0</v>
      </c>
      <c r="T23" s="201">
        <f>+'[1]Ex-Africa 2024'!L60+'[1]Ex-Africa 2024'!L159+'[1]Ex-Africa 2024'!L258+'[1]Ex-Africa 2024'!L357</f>
        <v>0</v>
      </c>
      <c r="U23" s="95">
        <f>+'[1]Ex-Africa 2024'!L457+'[1]Ex-Africa 2024'!L556+'[1]Ex-Africa 2024'!L655+'[1]Ex-Africa 2024'!L754</f>
        <v>0</v>
      </c>
      <c r="V23" s="96">
        <f>+'[1]Ex-Africa 2024'!L854+'[1]Ex-Africa 2024'!L953+'[1]Ex-Africa 2024'!L1052+'[1]Ex-Africa 2024'!L1151</f>
        <v>0</v>
      </c>
    </row>
    <row r="24" spans="1:22" x14ac:dyDescent="0.25">
      <c r="A24" s="202" t="s">
        <v>163</v>
      </c>
      <c r="B24" s="112">
        <f>+'[1]Ex-Africa 2024'!C62+'[1]Ex-Africa 2024'!C161+'[1]Ex-Africa 2024'!C260+'[1]Ex-Africa 2024'!C359</f>
        <v>0</v>
      </c>
      <c r="C24" s="95">
        <f>+'[1]Ex-Africa 2024'!C459+'[1]Ex-Africa 2024'!C558+'[1]Ex-Africa 2024'!C657+'[1]Ex-Africa 2024'!C756</f>
        <v>0</v>
      </c>
      <c r="D24" s="96">
        <f>+'[1]Ex-Africa 2024'!C856+'[1]Ex-Africa 2024'!C955+'[1]Ex-Africa 2024'!C1054+'[1]Ex-Africa 2024'!C1153</f>
        <v>0</v>
      </c>
      <c r="E24" s="112">
        <f>+'[1]Ex-Africa 2024'!D62+'[1]Ex-Africa 2024'!D161+'[1]Ex-Africa 2024'!D260+'[1]Ex-Africa 2024'!D359</f>
        <v>0</v>
      </c>
      <c r="F24" s="95">
        <f>+'[1]Ex-Africa 2024'!D459+'[1]Ex-Africa 2024'!D558+'[1]Ex-Africa 2024'!D657+'[1]Ex-Africa 2024'!D756</f>
        <v>0</v>
      </c>
      <c r="G24" s="96">
        <f>+'[1]Ex-Africa 2024'!D856+'[1]Ex-Africa 2024'!D955+'[1]Ex-Africa 2024'!D1054+'[1]Ex-Africa 2024'!D1153</f>
        <v>0</v>
      </c>
      <c r="H24" s="112">
        <f>+'[1]Ex-Africa 2024'!E62+'[1]Ex-Africa 2024'!E161+'[1]Ex-Africa 2024'!E260+'[1]Ex-Africa 2024'!E359</f>
        <v>0</v>
      </c>
      <c r="I24" s="95">
        <f>+'[1]Ex-Africa 2024'!E459+'[1]Ex-Africa 2024'!E558+'[1]Ex-Africa 2024'!E657+'[1]Ex-Africa 2024'!E756</f>
        <v>0</v>
      </c>
      <c r="J24" s="96">
        <f>+'[1]Ex-Africa 2024'!E856+'[1]Ex-Africa 2024'!E955+'[1]Ex-Africa 2024'!E1054+'[1]Ex-Africa 2024'!E1153</f>
        <v>0</v>
      </c>
      <c r="K24" s="112">
        <f>+'[1]Ex-Africa 2024'!F62+'[1]Ex-Africa 2024'!F161+'[1]Ex-Africa 2024'!F260+'[1]Ex-Africa 2024'!F359</f>
        <v>0</v>
      </c>
      <c r="L24" s="95">
        <f>+'[1]Ex-Africa 2024'!F459+'[1]Ex-Africa 2024'!F558+'[1]Ex-Africa 2024'!F657+'[1]Ex-Africa 2024'!F756</f>
        <v>0</v>
      </c>
      <c r="M24" s="96">
        <f>+'[1]Ex-Africa 2024'!F856+'[1]Ex-Africa 2024'!F955+'[1]Ex-Africa 2024'!F1054+'[1]Ex-Africa 2024'!F1153</f>
        <v>0</v>
      </c>
      <c r="N24" s="166">
        <f>+'[1]Ex-Africa 2024'!H62+'[1]Ex-Africa 2024'!H161+'[1]Ex-Africa 2024'!H260+'[1]Ex-Africa 2024'!H359</f>
        <v>0</v>
      </c>
      <c r="O24" s="112">
        <f>+'[1]Ex-Africa 2024'!H459+'[1]Ex-Africa 2024'!H558+'[1]Ex-Africa 2024'!H657+'[1]Ex-Africa 2024'!H756</f>
        <v>0</v>
      </c>
      <c r="P24" s="96">
        <f>+'[1]Ex-Africa 2024'!H856+'[1]Ex-Africa 2024'!H955+'[1]Ex-Africa 2024'!H1054+'[1]Ex-Africa 2024'!H1153</f>
        <v>0</v>
      </c>
      <c r="Q24" s="112">
        <f>+'[1]Ex-Africa 2024'!I62+'[1]Ex-Africa 2024'!I161+'[1]Ex-Africa 2024'!I260+'[1]Ex-Africa 2024'!I359</f>
        <v>100</v>
      </c>
      <c r="R24" s="96">
        <f>+'[1]Ex-Africa 2024'!I459+'[1]Ex-Africa 2024'!I558+'[1]Ex-Africa 2024'!I657+'[1]Ex-Africa 2024'!I756</f>
        <v>17750</v>
      </c>
      <c r="S24" s="166">
        <f>+'[1]Ex-Africa 2024'!I856+'[1]Ex-Africa 2024'!I955+'[1]Ex-Africa 2024'!I1054+'[1]Ex-Africa 2024'!I1153</f>
        <v>0</v>
      </c>
      <c r="T24" s="201">
        <f>+'[1]Ex-Africa 2024'!L62+'[1]Ex-Africa 2024'!L161+'[1]Ex-Africa 2024'!L260+'[1]Ex-Africa 2024'!L359</f>
        <v>0</v>
      </c>
      <c r="U24" s="95">
        <f>+'[1]Ex-Africa 2024'!L459+'[1]Ex-Africa 2024'!L558+'[1]Ex-Africa 2024'!L657+'[1]Ex-Africa 2024'!L756</f>
        <v>53250</v>
      </c>
      <c r="V24" s="96">
        <f>+'[1]Ex-Africa 2024'!L856+'[1]Ex-Africa 2024'!L955+'[1]Ex-Africa 2024'!L1054+'[1]Ex-Africa 2024'!L1153</f>
        <v>42000</v>
      </c>
    </row>
    <row r="25" spans="1:22" x14ac:dyDescent="0.25">
      <c r="A25" s="202" t="s">
        <v>165</v>
      </c>
      <c r="B25" s="112">
        <f>+'[1]Ex-Africa 2024'!C65+'[1]Ex-Africa 2024'!C164+'[1]Ex-Africa 2024'!C263+'[1]Ex-Africa 2024'!C362</f>
        <v>0</v>
      </c>
      <c r="C25" s="95">
        <f>+'[1]Ex-Africa 2024'!C462+'[1]Ex-Africa 2024'!C561+'[1]Ex-Africa 2024'!C660+'[1]Ex-Africa 2024'!C759</f>
        <v>0</v>
      </c>
      <c r="D25" s="96">
        <f>+'[1]Ex-Africa 2024'!C859+'[1]Ex-Africa 2024'!C958+'[1]Ex-Africa 2024'!C1057+'[1]Ex-Africa 2024'!C1156</f>
        <v>0</v>
      </c>
      <c r="E25" s="112">
        <f>+'[1]Ex-Africa 2024'!D65+'[1]Ex-Africa 2024'!D164+'[1]Ex-Africa 2024'!D263+'[1]Ex-Africa 2024'!D362</f>
        <v>95600</v>
      </c>
      <c r="F25" s="95">
        <f>+'[1]Ex-Africa 2024'!D462+'[1]Ex-Africa 2024'!D561+'[1]Ex-Africa 2024'!D660+'[1]Ex-Africa 2024'!D759</f>
        <v>0</v>
      </c>
      <c r="G25" s="96">
        <f>+'[1]Ex-Africa 2024'!D859+'[1]Ex-Africa 2024'!D958+'[1]Ex-Africa 2024'!D1057+'[1]Ex-Africa 2024'!D1156</f>
        <v>0</v>
      </c>
      <c r="H25" s="112">
        <f>+'[1]Ex-Africa 2024'!E65+'[1]Ex-Africa 2024'!E164+'[1]Ex-Africa 2024'!E263+'[1]Ex-Africa 2024'!E362</f>
        <v>0</v>
      </c>
      <c r="I25" s="95">
        <f>+'[1]Ex-Africa 2024'!E462+'[1]Ex-Africa 2024'!E561+'[1]Ex-Africa 2024'!E660+'[1]Ex-Africa 2024'!E759</f>
        <v>0</v>
      </c>
      <c r="J25" s="96">
        <f>+'[1]Ex-Africa 2024'!E859+'[1]Ex-Africa 2024'!E958+'[1]Ex-Africa 2024'!E1057+'[1]Ex-Africa 2024'!E1156</f>
        <v>0</v>
      </c>
      <c r="K25" s="112">
        <f>+'[1]Ex-Africa 2024'!F65+'[1]Ex-Africa 2024'!F164+'[1]Ex-Africa 2024'!F263+'[1]Ex-Africa 2024'!F362</f>
        <v>0</v>
      </c>
      <c r="L25" s="95">
        <f>+'[1]Ex-Africa 2024'!F462+'[1]Ex-Africa 2024'!F561+'[1]Ex-Africa 2024'!F660+'[1]Ex-Africa 2024'!F759</f>
        <v>0</v>
      </c>
      <c r="M25" s="96">
        <f>+'[1]Ex-Africa 2024'!F859+'[1]Ex-Africa 2024'!F958+'[1]Ex-Africa 2024'!F1057+'[1]Ex-Africa 2024'!F1156</f>
        <v>0</v>
      </c>
      <c r="N25" s="166">
        <f>+'[1]Ex-Africa 2024'!H65+'[1]Ex-Africa 2024'!H164+'[1]Ex-Africa 2024'!H263+'[1]Ex-Africa 2024'!H362</f>
        <v>0</v>
      </c>
      <c r="O25" s="112">
        <f>+'[1]Ex-Africa 2024'!H462+'[1]Ex-Africa 2024'!H561+'[1]Ex-Africa 2024'!H660+'[1]Ex-Africa 2024'!H759</f>
        <v>0</v>
      </c>
      <c r="P25" s="96">
        <f>+'[1]Ex-Africa 2024'!H859+'[1]Ex-Africa 2024'!H958+'[1]Ex-Africa 2024'!H1057+'[1]Ex-Africa 2024'!H1156</f>
        <v>0</v>
      </c>
      <c r="Q25" s="112">
        <f>+'[1]Ex-Africa 2024'!I65+'[1]Ex-Africa 2024'!I164+'[1]Ex-Africa 2024'!I263+'[1]Ex-Africa 2024'!I362</f>
        <v>0</v>
      </c>
      <c r="R25" s="96">
        <f>+'[1]Ex-Africa 2024'!I462+'[1]Ex-Africa 2024'!I561+'[1]Ex-Africa 2024'!I660+'[1]Ex-Africa 2024'!I759</f>
        <v>0</v>
      </c>
      <c r="S25" s="166">
        <f>+'[1]Ex-Africa 2024'!I859+'[1]Ex-Africa 2024'!I958+'[1]Ex-Africa 2024'!I1057+'[1]Ex-Africa 2024'!I1156</f>
        <v>0</v>
      </c>
      <c r="T25" s="201">
        <f>+'[1]Ex-Africa 2024'!L65+'[1]Ex-Africa 2024'!L164+'[1]Ex-Africa 2024'!L263+'[1]Ex-Africa 2024'!L362</f>
        <v>0</v>
      </c>
      <c r="U25" s="95">
        <f>+'[1]Ex-Africa 2024'!L462+'[1]Ex-Africa 2024'!L561+'[1]Ex-Africa 2024'!L660+'[1]Ex-Africa 2024'!L759</f>
        <v>0</v>
      </c>
      <c r="V25" s="96">
        <f>+'[1]Ex-Africa 2024'!L859+'[1]Ex-Africa 2024'!L958+'[1]Ex-Africa 2024'!L1057+'[1]Ex-Africa 2024'!L1156</f>
        <v>0</v>
      </c>
    </row>
    <row r="26" spans="1:22" x14ac:dyDescent="0.25">
      <c r="A26" s="202" t="s">
        <v>167</v>
      </c>
      <c r="B26" s="112">
        <f>+'[1]Ex-Africa 2024'!C67+'[1]Ex-Africa 2024'!C166+'[1]Ex-Africa 2024'!C265+'[1]Ex-Africa 2024'!C364</f>
        <v>0</v>
      </c>
      <c r="C26" s="95">
        <f>+'[1]Ex-Africa 2024'!C464+'[1]Ex-Africa 2024'!C563+'[1]Ex-Africa 2024'!C662+'[1]Ex-Africa 2024'!C761</f>
        <v>0</v>
      </c>
      <c r="D26" s="96">
        <f>+'[1]Ex-Africa 2024'!C861+'[1]Ex-Africa 2024'!C960+'[1]Ex-Africa 2024'!C1059+'[1]Ex-Africa 2024'!C1158</f>
        <v>0</v>
      </c>
      <c r="E26" s="112">
        <f>+'[1]Ex-Africa 2024'!D67+'[1]Ex-Africa 2024'!D166+'[1]Ex-Africa 2024'!D265+'[1]Ex-Africa 2024'!D364</f>
        <v>0</v>
      </c>
      <c r="F26" s="95">
        <f>+'[1]Ex-Africa 2024'!D464+'[1]Ex-Africa 2024'!D563+'[1]Ex-Africa 2024'!D662+'[1]Ex-Africa 2024'!D761</f>
        <v>0</v>
      </c>
      <c r="G26" s="96">
        <f>+'[1]Ex-Africa 2024'!D861+'[1]Ex-Africa 2024'!D960+'[1]Ex-Africa 2024'!D1059+'[1]Ex-Africa 2024'!D1158</f>
        <v>0</v>
      </c>
      <c r="H26" s="112">
        <f>+'[1]Ex-Africa 2024'!E67+'[1]Ex-Africa 2024'!E166+'[1]Ex-Africa 2024'!E265+'[1]Ex-Africa 2024'!E364</f>
        <v>0</v>
      </c>
      <c r="I26" s="95">
        <f>+'[1]Ex-Africa 2024'!E464+'[1]Ex-Africa 2024'!E563+'[1]Ex-Africa 2024'!E662+'[1]Ex-Africa 2024'!E761</f>
        <v>0</v>
      </c>
      <c r="J26" s="96">
        <f>+'[1]Ex-Africa 2024'!E861+'[1]Ex-Africa 2024'!E960+'[1]Ex-Africa 2024'!E1059+'[1]Ex-Africa 2024'!E1158</f>
        <v>0</v>
      </c>
      <c r="K26" s="112">
        <f>+'[1]Ex-Africa 2024'!F67+'[1]Ex-Africa 2024'!F166+'[1]Ex-Africa 2024'!F265+'[1]Ex-Africa 2024'!F364</f>
        <v>0</v>
      </c>
      <c r="L26" s="95">
        <f>+'[1]Ex-Africa 2024'!F464+'[1]Ex-Africa 2024'!F563+'[1]Ex-Africa 2024'!F662+'[1]Ex-Africa 2024'!F761</f>
        <v>0</v>
      </c>
      <c r="M26" s="96">
        <f>+'[1]Ex-Africa 2024'!F861+'[1]Ex-Africa 2024'!F960+'[1]Ex-Africa 2024'!F1059+'[1]Ex-Africa 2024'!F1158</f>
        <v>0</v>
      </c>
      <c r="N26" s="166">
        <f>+'[1]Ex-Africa 2024'!H67+'[1]Ex-Africa 2024'!H166+'[1]Ex-Africa 2024'!H265+'[1]Ex-Africa 2024'!H364</f>
        <v>0</v>
      </c>
      <c r="O26" s="112">
        <f>+'[1]Ex-Africa 2024'!H464+'[1]Ex-Africa 2024'!H563+'[1]Ex-Africa 2024'!H662+'[1]Ex-Africa 2024'!H761</f>
        <v>0</v>
      </c>
      <c r="P26" s="96">
        <f>+'[1]Ex-Africa 2024'!H861+'[1]Ex-Africa 2024'!H960+'[1]Ex-Africa 2024'!H1059+'[1]Ex-Africa 2024'!H1158</f>
        <v>0</v>
      </c>
      <c r="Q26" s="112">
        <f>+'[1]Ex-Africa 2024'!I67+'[1]Ex-Africa 2024'!I166+'[1]Ex-Africa 2024'!I265+'[1]Ex-Africa 2024'!I364</f>
        <v>0</v>
      </c>
      <c r="R26" s="96">
        <f>+'[1]Ex-Africa 2024'!I464+'[1]Ex-Africa 2024'!I563+'[1]Ex-Africa 2024'!I662+'[1]Ex-Africa 2024'!I761</f>
        <v>0</v>
      </c>
      <c r="S26" s="166">
        <f>+'[1]Ex-Africa 2024'!I861+'[1]Ex-Africa 2024'!I960+'[1]Ex-Africa 2024'!I1059+'[1]Ex-Africa 2024'!I1158</f>
        <v>0</v>
      </c>
      <c r="T26" s="201">
        <f>+'[1]Ex-Africa 2024'!L67+'[1]Ex-Africa 2024'!L166+'[1]Ex-Africa 2024'!L265+'[1]Ex-Africa 2024'!L364</f>
        <v>16000</v>
      </c>
      <c r="U26" s="95">
        <f>+'[1]Ex-Africa 2024'!L464+'[1]Ex-Africa 2024'!L563+'[1]Ex-Africa 2024'!L662+'[1]Ex-Africa 2024'!L761</f>
        <v>0</v>
      </c>
      <c r="V26" s="96">
        <f>+'[1]Ex-Africa 2024'!L861+'[1]Ex-Africa 2024'!L960+'[1]Ex-Africa 2024'!L1059+'[1]Ex-Africa 2024'!L1158</f>
        <v>0</v>
      </c>
    </row>
    <row r="27" spans="1:22" x14ac:dyDescent="0.25">
      <c r="A27" s="202" t="s">
        <v>168</v>
      </c>
      <c r="B27" s="112">
        <f>+'[1]Ex-Africa 2024'!C68+'[1]Ex-Africa 2024'!C167+'[1]Ex-Africa 2024'!C266+'[1]Ex-Africa 2024'!C365</f>
        <v>0</v>
      </c>
      <c r="C27" s="95">
        <f>+'[1]Ex-Africa 2024'!C465+'[1]Ex-Africa 2024'!C564+'[1]Ex-Africa 2024'!C663+'[1]Ex-Africa 2024'!C762</f>
        <v>0</v>
      </c>
      <c r="D27" s="96">
        <f>+'[1]Ex-Africa 2024'!C862+'[1]Ex-Africa 2024'!C961+'[1]Ex-Africa 2024'!C1060+'[1]Ex-Africa 2024'!C1159</f>
        <v>0</v>
      </c>
      <c r="E27" s="112">
        <f>+'[1]Ex-Africa 2024'!D68+'[1]Ex-Africa 2024'!D167+'[1]Ex-Africa 2024'!D266+'[1]Ex-Africa 2024'!D365</f>
        <v>865221</v>
      </c>
      <c r="F27" s="95">
        <f>+'[1]Ex-Africa 2024'!D465+'[1]Ex-Africa 2024'!D564+'[1]Ex-Africa 2024'!D663+'[1]Ex-Africa 2024'!D762</f>
        <v>0</v>
      </c>
      <c r="G27" s="96">
        <f>+'[1]Ex-Africa 2024'!D862+'[1]Ex-Africa 2024'!D961+'[1]Ex-Africa 2024'!D1060+'[1]Ex-Africa 2024'!D1159</f>
        <v>0</v>
      </c>
      <c r="H27" s="112">
        <f>+'[1]Ex-Africa 2024'!E68+'[1]Ex-Africa 2024'!E167+'[1]Ex-Africa 2024'!E266+'[1]Ex-Africa 2024'!E365</f>
        <v>0</v>
      </c>
      <c r="I27" s="95">
        <f>+'[1]Ex-Africa 2024'!E465+'[1]Ex-Africa 2024'!E564+'[1]Ex-Africa 2024'!E663+'[1]Ex-Africa 2024'!E762</f>
        <v>0</v>
      </c>
      <c r="J27" s="96">
        <f>+'[1]Ex-Africa 2024'!E862+'[1]Ex-Africa 2024'!E961+'[1]Ex-Africa 2024'!E1060+'[1]Ex-Africa 2024'!E1159</f>
        <v>0</v>
      </c>
      <c r="K27" s="112">
        <f>+'[1]Ex-Africa 2024'!F68+'[1]Ex-Africa 2024'!F167+'[1]Ex-Africa 2024'!F266+'[1]Ex-Africa 2024'!F365</f>
        <v>0</v>
      </c>
      <c r="L27" s="95">
        <f>+'[1]Ex-Africa 2024'!F465+'[1]Ex-Africa 2024'!F564+'[1]Ex-Africa 2024'!F663+'[1]Ex-Africa 2024'!F762</f>
        <v>0</v>
      </c>
      <c r="M27" s="96">
        <f>+'[1]Ex-Africa 2024'!F862+'[1]Ex-Africa 2024'!F961+'[1]Ex-Africa 2024'!F1060+'[1]Ex-Africa 2024'!F1159</f>
        <v>0</v>
      </c>
      <c r="N27" s="166">
        <f>+'[1]Ex-Africa 2024'!H68+'[1]Ex-Africa 2024'!H167+'[1]Ex-Africa 2024'!H266+'[1]Ex-Africa 2024'!H365</f>
        <v>0</v>
      </c>
      <c r="O27" s="112">
        <f>+'[1]Ex-Africa 2024'!H465+'[1]Ex-Africa 2024'!H564+'[1]Ex-Africa 2024'!H663+'[1]Ex-Africa 2024'!H762</f>
        <v>0</v>
      </c>
      <c r="P27" s="96">
        <f>+'[1]Ex-Africa 2024'!H862+'[1]Ex-Africa 2024'!H961+'[1]Ex-Africa 2024'!H1060+'[1]Ex-Africa 2024'!H1159</f>
        <v>0</v>
      </c>
      <c r="Q27" s="112">
        <f>+'[1]Ex-Africa 2024'!I68+'[1]Ex-Africa 2024'!I167+'[1]Ex-Africa 2024'!I266+'[1]Ex-Africa 2024'!I365</f>
        <v>0</v>
      </c>
      <c r="R27" s="96">
        <f>+'[1]Ex-Africa 2024'!I465+'[1]Ex-Africa 2024'!I564+'[1]Ex-Africa 2024'!I663+'[1]Ex-Africa 2024'!I762</f>
        <v>0</v>
      </c>
      <c r="S27" s="166">
        <f>+'[1]Ex-Africa 2024'!I862+'[1]Ex-Africa 2024'!I961+'[1]Ex-Africa 2024'!I1060+'[1]Ex-Africa 2024'!I1159</f>
        <v>0</v>
      </c>
      <c r="T27" s="201">
        <f>+'[1]Ex-Africa 2024'!L68+'[1]Ex-Africa 2024'!L167+'[1]Ex-Africa 2024'!L266+'[1]Ex-Africa 2024'!L365</f>
        <v>0</v>
      </c>
      <c r="U27" s="95">
        <f>+'[1]Ex-Africa 2024'!L465+'[1]Ex-Africa 2024'!L564+'[1]Ex-Africa 2024'!L663+'[1]Ex-Africa 2024'!L762</f>
        <v>0</v>
      </c>
      <c r="V27" s="96">
        <f>+'[1]Ex-Africa 2024'!L862+'[1]Ex-Africa 2024'!L961+'[1]Ex-Africa 2024'!L1060+'[1]Ex-Africa 2024'!L1159</f>
        <v>0</v>
      </c>
    </row>
    <row r="28" spans="1:22" x14ac:dyDescent="0.25">
      <c r="A28" s="202" t="s">
        <v>169</v>
      </c>
      <c r="B28" s="112">
        <f>+'[1]Ex-Africa 2024'!C69+'[1]Ex-Africa 2024'!C168+'[1]Ex-Africa 2024'!C267+'[1]Ex-Africa 2024'!C366</f>
        <v>0</v>
      </c>
      <c r="C28" s="95">
        <f>+'[1]Ex-Africa 2024'!C466+'[1]Ex-Africa 2024'!C565+'[1]Ex-Africa 2024'!C664+'[1]Ex-Africa 2024'!C763</f>
        <v>0</v>
      </c>
      <c r="D28" s="96">
        <f>+'[1]Ex-Africa 2024'!C863+'[1]Ex-Africa 2024'!C962+'[1]Ex-Africa 2024'!C1061+'[1]Ex-Africa 2024'!C1160</f>
        <v>0</v>
      </c>
      <c r="E28" s="112">
        <f>+'[1]Ex-Africa 2024'!D69+'[1]Ex-Africa 2024'!D168+'[1]Ex-Africa 2024'!D267+'[1]Ex-Africa 2024'!D366</f>
        <v>0</v>
      </c>
      <c r="F28" s="95">
        <f>+'[1]Ex-Africa 2024'!D466+'[1]Ex-Africa 2024'!D565+'[1]Ex-Africa 2024'!D664+'[1]Ex-Africa 2024'!D763</f>
        <v>0</v>
      </c>
      <c r="G28" s="96">
        <f>+'[1]Ex-Africa 2024'!D863+'[1]Ex-Africa 2024'!D962+'[1]Ex-Africa 2024'!D1061+'[1]Ex-Africa 2024'!D1160</f>
        <v>0</v>
      </c>
      <c r="H28" s="112">
        <f>+'[1]Ex-Africa 2024'!E69+'[1]Ex-Africa 2024'!E168+'[1]Ex-Africa 2024'!E267+'[1]Ex-Africa 2024'!E366</f>
        <v>18500</v>
      </c>
      <c r="I28" s="95">
        <f>+'[1]Ex-Africa 2024'!E466+'[1]Ex-Africa 2024'!E565+'[1]Ex-Africa 2024'!E664+'[1]Ex-Africa 2024'!E763</f>
        <v>0</v>
      </c>
      <c r="J28" s="96">
        <f>+'[1]Ex-Africa 2024'!E863+'[1]Ex-Africa 2024'!E962+'[1]Ex-Africa 2024'!E1061+'[1]Ex-Africa 2024'!E1160</f>
        <v>0</v>
      </c>
      <c r="K28" s="112">
        <f>+'[1]Ex-Africa 2024'!F69+'[1]Ex-Africa 2024'!F168+'[1]Ex-Africa 2024'!F267+'[1]Ex-Africa 2024'!F366</f>
        <v>0</v>
      </c>
      <c r="L28" s="95">
        <f>+'[1]Ex-Africa 2024'!F466+'[1]Ex-Africa 2024'!F565+'[1]Ex-Africa 2024'!F664+'[1]Ex-Africa 2024'!F763</f>
        <v>0</v>
      </c>
      <c r="M28" s="96">
        <f>+'[1]Ex-Africa 2024'!F863+'[1]Ex-Africa 2024'!F962+'[1]Ex-Africa 2024'!F1061+'[1]Ex-Africa 2024'!F1160</f>
        <v>0</v>
      </c>
      <c r="N28" s="166">
        <f>+'[1]Ex-Africa 2024'!H69+'[1]Ex-Africa 2024'!H168+'[1]Ex-Africa 2024'!H267+'[1]Ex-Africa 2024'!H366</f>
        <v>0</v>
      </c>
      <c r="O28" s="112">
        <f>+'[1]Ex-Africa 2024'!H466+'[1]Ex-Africa 2024'!H565+'[1]Ex-Africa 2024'!H664+'[1]Ex-Africa 2024'!H763</f>
        <v>0</v>
      </c>
      <c r="P28" s="96">
        <f>+'[1]Ex-Africa 2024'!H863+'[1]Ex-Africa 2024'!H962+'[1]Ex-Africa 2024'!H1061+'[1]Ex-Africa 2024'!H1160</f>
        <v>0</v>
      </c>
      <c r="Q28" s="112">
        <f>+'[1]Ex-Africa 2024'!I69+'[1]Ex-Africa 2024'!I168+'[1]Ex-Africa 2024'!I267+'[1]Ex-Africa 2024'!I366</f>
        <v>20000</v>
      </c>
      <c r="R28" s="96">
        <f>+'[1]Ex-Africa 2024'!I466+'[1]Ex-Africa 2024'!I565+'[1]Ex-Africa 2024'!I664+'[1]Ex-Africa 2024'!I763</f>
        <v>5000</v>
      </c>
      <c r="S28" s="166">
        <f>+'[1]Ex-Africa 2024'!I863+'[1]Ex-Africa 2024'!I962+'[1]Ex-Africa 2024'!I1061+'[1]Ex-Africa 2024'!I1160</f>
        <v>0</v>
      </c>
      <c r="T28" s="201">
        <f>+'[1]Ex-Africa 2024'!L69+'[1]Ex-Africa 2024'!L168+'[1]Ex-Africa 2024'!L267+'[1]Ex-Africa 2024'!L366</f>
        <v>13200</v>
      </c>
      <c r="U28" s="95">
        <f>+'[1]Ex-Africa 2024'!L466+'[1]Ex-Africa 2024'!L565+'[1]Ex-Africa 2024'!L664+'[1]Ex-Africa 2024'!L763</f>
        <v>6000</v>
      </c>
      <c r="V28" s="96">
        <f>+'[1]Ex-Africa 2024'!L863+'[1]Ex-Africa 2024'!L962+'[1]Ex-Africa 2024'!L1061+'[1]Ex-Africa 2024'!L1160</f>
        <v>0</v>
      </c>
    </row>
    <row r="29" spans="1:22" x14ac:dyDescent="0.25">
      <c r="A29" s="202" t="s">
        <v>244</v>
      </c>
      <c r="B29" s="112">
        <f>+'[1]Ex-Africa 2024'!C70+'[1]Ex-Africa 2024'!C169+'[1]Ex-Africa 2024'!C268+'[1]Ex-Africa 2024'!C367</f>
        <v>0</v>
      </c>
      <c r="C29" s="95">
        <f>+'[1]Ex-Africa 2024'!C467+'[1]Ex-Africa 2024'!C566+'[1]Ex-Africa 2024'!C665+'[1]Ex-Africa 2024'!C764</f>
        <v>0</v>
      </c>
      <c r="D29" s="96">
        <f>+'[1]Ex-Africa 2024'!C864+'[1]Ex-Africa 2024'!C963+'[1]Ex-Africa 2024'!C1062+'[1]Ex-Africa 2024'!C1161</f>
        <v>0</v>
      </c>
      <c r="E29" s="112">
        <f>+'[1]Ex-Africa 2024'!D70+'[1]Ex-Africa 2024'!D169+'[1]Ex-Africa 2024'!D268+'[1]Ex-Africa 2024'!D367</f>
        <v>1560550</v>
      </c>
      <c r="F29" s="95">
        <f>+'[1]Ex-Africa 2024'!D467+'[1]Ex-Africa 2024'!D566+'[1]Ex-Africa 2024'!D665+'[1]Ex-Africa 2024'!D764</f>
        <v>0</v>
      </c>
      <c r="G29" s="96">
        <f>+'[1]Ex-Africa 2024'!D864+'[1]Ex-Africa 2024'!D963+'[1]Ex-Africa 2024'!D1062+'[1]Ex-Africa 2024'!D1161</f>
        <v>0</v>
      </c>
      <c r="H29" s="112">
        <f>+'[1]Ex-Africa 2024'!E70+'[1]Ex-Africa 2024'!E169+'[1]Ex-Africa 2024'!E268+'[1]Ex-Africa 2024'!E367</f>
        <v>0</v>
      </c>
      <c r="I29" s="95">
        <f>+'[1]Ex-Africa 2024'!E467+'[1]Ex-Africa 2024'!E566+'[1]Ex-Africa 2024'!E665+'[1]Ex-Africa 2024'!E764</f>
        <v>0</v>
      </c>
      <c r="J29" s="96">
        <f>+'[1]Ex-Africa 2024'!E864+'[1]Ex-Africa 2024'!E963+'[1]Ex-Africa 2024'!E1062+'[1]Ex-Africa 2024'!E1161</f>
        <v>0</v>
      </c>
      <c r="K29" s="112">
        <f>+'[1]Ex-Africa 2024'!F70+'[1]Ex-Africa 2024'!F169+'[1]Ex-Africa 2024'!F268+'[1]Ex-Africa 2024'!F367</f>
        <v>0</v>
      </c>
      <c r="L29" s="95">
        <f>+'[1]Ex-Africa 2024'!F467+'[1]Ex-Africa 2024'!F566+'[1]Ex-Africa 2024'!F665+'[1]Ex-Africa 2024'!F764</f>
        <v>0</v>
      </c>
      <c r="M29" s="96">
        <f>+'[1]Ex-Africa 2024'!F864+'[1]Ex-Africa 2024'!F963+'[1]Ex-Africa 2024'!F1062+'[1]Ex-Africa 2024'!F1161</f>
        <v>0</v>
      </c>
      <c r="N29" s="166">
        <f>+'[1]Ex-Africa 2024'!H70+'[1]Ex-Africa 2024'!H169+'[1]Ex-Africa 2024'!H268+'[1]Ex-Africa 2024'!H367</f>
        <v>0</v>
      </c>
      <c r="O29" s="112">
        <f>+'[1]Ex-Africa 2024'!H467+'[1]Ex-Africa 2024'!H566+'[1]Ex-Africa 2024'!H665+'[1]Ex-Africa 2024'!H764</f>
        <v>0</v>
      </c>
      <c r="P29" s="96">
        <f>+'[1]Ex-Africa 2024'!H864+'[1]Ex-Africa 2024'!H963+'[1]Ex-Africa 2024'!H1062+'[1]Ex-Africa 2024'!H1161</f>
        <v>0</v>
      </c>
      <c r="Q29" s="112">
        <f>+'[1]Ex-Africa 2024'!I70+'[1]Ex-Africa 2024'!I169+'[1]Ex-Africa 2024'!I268+'[1]Ex-Africa 2024'!I367</f>
        <v>0</v>
      </c>
      <c r="R29" s="96">
        <f>+'[1]Ex-Africa 2024'!I467+'[1]Ex-Africa 2024'!I566+'[1]Ex-Africa 2024'!I665+'[1]Ex-Africa 2024'!I764</f>
        <v>0</v>
      </c>
      <c r="S29" s="166">
        <f>+'[1]Ex-Africa 2024'!I864+'[1]Ex-Africa 2024'!I963+'[1]Ex-Africa 2024'!I1062+'[1]Ex-Africa 2024'!I1161</f>
        <v>0</v>
      </c>
      <c r="T29" s="201">
        <f>+'[1]Ex-Africa 2024'!L70+'[1]Ex-Africa 2024'!L169+'[1]Ex-Africa 2024'!L268+'[1]Ex-Africa 2024'!L367</f>
        <v>0</v>
      </c>
      <c r="U29" s="95">
        <f>+'[1]Ex-Africa 2024'!L467+'[1]Ex-Africa 2024'!L566+'[1]Ex-Africa 2024'!L665+'[1]Ex-Africa 2024'!L764</f>
        <v>0</v>
      </c>
      <c r="V29" s="96">
        <f>+'[1]Ex-Africa 2024'!L864+'[1]Ex-Africa 2024'!L963+'[1]Ex-Africa 2024'!L1062+'[1]Ex-Africa 2024'!L1161</f>
        <v>0</v>
      </c>
    </row>
    <row r="30" spans="1:22" x14ac:dyDescent="0.25">
      <c r="A30" s="202" t="s">
        <v>172</v>
      </c>
      <c r="B30" s="112">
        <f>+'[1]Ex-Africa 2024'!C72+'[1]Ex-Africa 2024'!C171+'[1]Ex-Africa 2024'!C270+'[1]Ex-Africa 2024'!C369</f>
        <v>0</v>
      </c>
      <c r="C30" s="95">
        <f>+'[1]Ex-Africa 2024'!C469+'[1]Ex-Africa 2024'!C568+'[1]Ex-Africa 2024'!C667+'[1]Ex-Africa 2024'!C766</f>
        <v>0</v>
      </c>
      <c r="D30" s="96">
        <f>+'[1]Ex-Africa 2024'!C866+'[1]Ex-Africa 2024'!C965+'[1]Ex-Africa 2024'!C1064+'[1]Ex-Africa 2024'!C1163</f>
        <v>0</v>
      </c>
      <c r="E30" s="112">
        <f>+'[1]Ex-Africa 2024'!D72+'[1]Ex-Africa 2024'!D171+'[1]Ex-Africa 2024'!D270+'[1]Ex-Africa 2024'!D369</f>
        <v>0</v>
      </c>
      <c r="F30" s="95">
        <f>+'[1]Ex-Africa 2024'!D469+'[1]Ex-Africa 2024'!D568+'[1]Ex-Africa 2024'!D667+'[1]Ex-Africa 2024'!D766</f>
        <v>0</v>
      </c>
      <c r="G30" s="96">
        <f>+'[1]Ex-Africa 2024'!D866+'[1]Ex-Africa 2024'!D965+'[1]Ex-Africa 2024'!D1064+'[1]Ex-Africa 2024'!D1163</f>
        <v>0</v>
      </c>
      <c r="H30" s="112">
        <f>+'[1]Ex-Africa 2024'!E72+'[1]Ex-Africa 2024'!E171+'[1]Ex-Africa 2024'!E270+'[1]Ex-Africa 2024'!E369</f>
        <v>0</v>
      </c>
      <c r="I30" s="95">
        <f>+'[1]Ex-Africa 2024'!E469+'[1]Ex-Africa 2024'!E568+'[1]Ex-Africa 2024'!E667+'[1]Ex-Africa 2024'!E766</f>
        <v>0</v>
      </c>
      <c r="J30" s="96">
        <f>+'[1]Ex-Africa 2024'!E866+'[1]Ex-Africa 2024'!E965+'[1]Ex-Africa 2024'!E1064+'[1]Ex-Africa 2024'!E1163</f>
        <v>0</v>
      </c>
      <c r="K30" s="112">
        <f>+'[1]Ex-Africa 2024'!F72+'[1]Ex-Africa 2024'!F171+'[1]Ex-Africa 2024'!F270+'[1]Ex-Africa 2024'!F369</f>
        <v>0</v>
      </c>
      <c r="L30" s="95">
        <f>+'[1]Ex-Africa 2024'!F469+'[1]Ex-Africa 2024'!F568+'[1]Ex-Africa 2024'!F667+'[1]Ex-Africa 2024'!F766</f>
        <v>0</v>
      </c>
      <c r="M30" s="96">
        <f>+'[1]Ex-Africa 2024'!F866+'[1]Ex-Africa 2024'!F965+'[1]Ex-Africa 2024'!F1064+'[1]Ex-Africa 2024'!F1163</f>
        <v>0</v>
      </c>
      <c r="N30" s="166">
        <f>+'[1]Ex-Africa 2024'!H72+'[1]Ex-Africa 2024'!H171+'[1]Ex-Africa 2024'!H270+'[1]Ex-Africa 2024'!H369</f>
        <v>0</v>
      </c>
      <c r="O30" s="112">
        <f>+'[1]Ex-Africa 2024'!H469+'[1]Ex-Africa 2024'!H568+'[1]Ex-Africa 2024'!H667+'[1]Ex-Africa 2024'!H766</f>
        <v>0</v>
      </c>
      <c r="P30" s="96">
        <f>+'[1]Ex-Africa 2024'!H866+'[1]Ex-Africa 2024'!H965+'[1]Ex-Africa 2024'!H1064+'[1]Ex-Africa 2024'!H1163</f>
        <v>0</v>
      </c>
      <c r="Q30" s="112">
        <f>+'[1]Ex-Africa 2024'!I72+'[1]Ex-Africa 2024'!I171+'[1]Ex-Africa 2024'!I270+'[1]Ex-Africa 2024'!I369</f>
        <v>6300</v>
      </c>
      <c r="R30" s="96">
        <f>+'[1]Ex-Africa 2024'!I469+'[1]Ex-Africa 2024'!I568+'[1]Ex-Africa 2024'!I667+'[1]Ex-Africa 2024'!I766</f>
        <v>0</v>
      </c>
      <c r="S30" s="166">
        <f>+'[1]Ex-Africa 2024'!I866+'[1]Ex-Africa 2024'!I965+'[1]Ex-Africa 2024'!I1064+'[1]Ex-Africa 2024'!I1163</f>
        <v>0</v>
      </c>
      <c r="T30" s="201">
        <f>+'[1]Ex-Africa 2024'!L72+'[1]Ex-Africa 2024'!L171+'[1]Ex-Africa 2024'!L270+'[1]Ex-Africa 2024'!L369</f>
        <v>0</v>
      </c>
      <c r="U30" s="95">
        <f>+'[1]Ex-Africa 2024'!L469+'[1]Ex-Africa 2024'!L568+'[1]Ex-Africa 2024'!L667+'[1]Ex-Africa 2024'!L766</f>
        <v>0</v>
      </c>
      <c r="V30" s="96">
        <f>+'[1]Ex-Africa 2024'!L866+'[1]Ex-Africa 2024'!L965+'[1]Ex-Africa 2024'!L1064+'[1]Ex-Africa 2024'!L1163</f>
        <v>0</v>
      </c>
    </row>
    <row r="31" spans="1:22" x14ac:dyDescent="0.25">
      <c r="A31" s="202" t="s">
        <v>173</v>
      </c>
      <c r="B31" s="112">
        <f>+'[1]Ex-Africa 2024'!C73+'[1]Ex-Africa 2024'!C172+'[1]Ex-Africa 2024'!C271+'[1]Ex-Africa 2024'!C370</f>
        <v>0</v>
      </c>
      <c r="C31" s="95">
        <f>+'[1]Ex-Africa 2024'!C470+'[1]Ex-Africa 2024'!C569+'[1]Ex-Africa 2024'!C668+'[1]Ex-Africa 2024'!C767</f>
        <v>0</v>
      </c>
      <c r="D31" s="96">
        <f>+'[1]Ex-Africa 2024'!C867+'[1]Ex-Africa 2024'!C966+'[1]Ex-Africa 2024'!C1065+'[1]Ex-Africa 2024'!C1164</f>
        <v>0</v>
      </c>
      <c r="E31" s="112">
        <f>+'[1]Ex-Africa 2024'!D73+'[1]Ex-Africa 2024'!D172+'[1]Ex-Africa 2024'!D271+'[1]Ex-Africa 2024'!D370</f>
        <v>251820</v>
      </c>
      <c r="F31" s="95">
        <f>+'[1]Ex-Africa 2024'!D470+'[1]Ex-Africa 2024'!D569+'[1]Ex-Africa 2024'!D668+'[1]Ex-Africa 2024'!D767</f>
        <v>0</v>
      </c>
      <c r="G31" s="96">
        <f>+'[1]Ex-Africa 2024'!D867+'[1]Ex-Africa 2024'!D966+'[1]Ex-Africa 2024'!D1065+'[1]Ex-Africa 2024'!D1164</f>
        <v>0</v>
      </c>
      <c r="H31" s="112">
        <f>+'[1]Ex-Africa 2024'!E73+'[1]Ex-Africa 2024'!E172+'[1]Ex-Africa 2024'!E271+'[1]Ex-Africa 2024'!E370</f>
        <v>0</v>
      </c>
      <c r="I31" s="95">
        <f>+'[1]Ex-Africa 2024'!E470+'[1]Ex-Africa 2024'!E569+'[1]Ex-Africa 2024'!E668+'[1]Ex-Africa 2024'!E767</f>
        <v>0</v>
      </c>
      <c r="J31" s="96">
        <f>+'[1]Ex-Africa 2024'!E867+'[1]Ex-Africa 2024'!E966+'[1]Ex-Africa 2024'!E1065+'[1]Ex-Africa 2024'!E1164</f>
        <v>0</v>
      </c>
      <c r="K31" s="112">
        <f>+'[1]Ex-Africa 2024'!F73+'[1]Ex-Africa 2024'!F172+'[1]Ex-Africa 2024'!F271+'[1]Ex-Africa 2024'!F370</f>
        <v>0</v>
      </c>
      <c r="L31" s="95">
        <f>+'[1]Ex-Africa 2024'!F470+'[1]Ex-Africa 2024'!F569+'[1]Ex-Africa 2024'!F668+'[1]Ex-Africa 2024'!F767</f>
        <v>0</v>
      </c>
      <c r="M31" s="96">
        <f>+'[1]Ex-Africa 2024'!F867+'[1]Ex-Africa 2024'!F966+'[1]Ex-Africa 2024'!F1065+'[1]Ex-Africa 2024'!F1164</f>
        <v>0</v>
      </c>
      <c r="N31" s="166">
        <f>+'[1]Ex-Africa 2024'!H73+'[1]Ex-Africa 2024'!H172+'[1]Ex-Africa 2024'!H271+'[1]Ex-Africa 2024'!H370</f>
        <v>0</v>
      </c>
      <c r="O31" s="112">
        <f>+'[1]Ex-Africa 2024'!H470+'[1]Ex-Africa 2024'!H569+'[1]Ex-Africa 2024'!H668+'[1]Ex-Africa 2024'!H767</f>
        <v>0</v>
      </c>
      <c r="P31" s="96">
        <f>+'[1]Ex-Africa 2024'!H867+'[1]Ex-Africa 2024'!H966+'[1]Ex-Africa 2024'!H1065+'[1]Ex-Africa 2024'!H1164</f>
        <v>0</v>
      </c>
      <c r="Q31" s="112">
        <f>+'[1]Ex-Africa 2024'!I73+'[1]Ex-Africa 2024'!I172+'[1]Ex-Africa 2024'!I271+'[1]Ex-Africa 2024'!I370</f>
        <v>15000</v>
      </c>
      <c r="R31" s="96">
        <f>+'[1]Ex-Africa 2024'!I470+'[1]Ex-Africa 2024'!I569+'[1]Ex-Africa 2024'!I668+'[1]Ex-Africa 2024'!I767</f>
        <v>0</v>
      </c>
      <c r="S31" s="166">
        <f>+'[1]Ex-Africa 2024'!I867+'[1]Ex-Africa 2024'!I966+'[1]Ex-Africa 2024'!I1065+'[1]Ex-Africa 2024'!I1164</f>
        <v>0</v>
      </c>
      <c r="T31" s="201">
        <f>+'[1]Ex-Africa 2024'!L73+'[1]Ex-Africa 2024'!L172+'[1]Ex-Africa 2024'!L271+'[1]Ex-Africa 2024'!L370</f>
        <v>110001</v>
      </c>
      <c r="U31" s="95">
        <f>+'[1]Ex-Africa 2024'!L470+'[1]Ex-Africa 2024'!L569+'[1]Ex-Africa 2024'!L668+'[1]Ex-Africa 2024'!L767</f>
        <v>0</v>
      </c>
      <c r="V31" s="96">
        <f>+'[1]Ex-Africa 2024'!L867+'[1]Ex-Africa 2024'!L966+'[1]Ex-Africa 2024'!L1065+'[1]Ex-Africa 2024'!L1164</f>
        <v>0</v>
      </c>
    </row>
    <row r="32" spans="1:22" x14ac:dyDescent="0.25">
      <c r="A32" s="202" t="s">
        <v>176</v>
      </c>
      <c r="B32" s="112">
        <f>+'[1]Ex-Africa 2024'!C76+'[1]Ex-Africa 2024'!C175+'[1]Ex-Africa 2024'!C274+'[1]Ex-Africa 2024'!C373</f>
        <v>0</v>
      </c>
      <c r="C32" s="95">
        <f>+'[1]Ex-Africa 2024'!C473+'[1]Ex-Africa 2024'!C572+'[1]Ex-Africa 2024'!C671+'[1]Ex-Africa 2024'!C770</f>
        <v>0</v>
      </c>
      <c r="D32" s="96">
        <f>+'[1]Ex-Africa 2024'!C870+'[1]Ex-Africa 2024'!C969+'[1]Ex-Africa 2024'!C1068+'[1]Ex-Africa 2024'!C1167</f>
        <v>0</v>
      </c>
      <c r="E32" s="112">
        <f>+'[1]Ex-Africa 2024'!D76+'[1]Ex-Africa 2024'!D175+'[1]Ex-Africa 2024'!D274+'[1]Ex-Africa 2024'!D373</f>
        <v>0</v>
      </c>
      <c r="F32" s="95">
        <f>+'[1]Ex-Africa 2024'!D473+'[1]Ex-Africa 2024'!D572+'[1]Ex-Africa 2024'!D671+'[1]Ex-Africa 2024'!D770</f>
        <v>0</v>
      </c>
      <c r="G32" s="96">
        <f>+'[1]Ex-Africa 2024'!D870+'[1]Ex-Africa 2024'!D969+'[1]Ex-Africa 2024'!D1068+'[1]Ex-Africa 2024'!D1167</f>
        <v>0</v>
      </c>
      <c r="H32" s="112">
        <f>+'[1]Ex-Africa 2024'!E76+'[1]Ex-Africa 2024'!E175+'[1]Ex-Africa 2024'!E274+'[1]Ex-Africa 2024'!E373</f>
        <v>0</v>
      </c>
      <c r="I32" s="95">
        <f>+'[1]Ex-Africa 2024'!E473+'[1]Ex-Africa 2024'!E572+'[1]Ex-Africa 2024'!E671+'[1]Ex-Africa 2024'!E770</f>
        <v>0</v>
      </c>
      <c r="J32" s="96">
        <f>+'[1]Ex-Africa 2024'!E870+'[1]Ex-Africa 2024'!E969+'[1]Ex-Africa 2024'!E1068+'[1]Ex-Africa 2024'!E1167</f>
        <v>0</v>
      </c>
      <c r="K32" s="112">
        <f>+'[1]Ex-Africa 2024'!F76+'[1]Ex-Africa 2024'!F175+'[1]Ex-Africa 2024'!F274+'[1]Ex-Africa 2024'!F373</f>
        <v>0</v>
      </c>
      <c r="L32" s="95">
        <f>+'[1]Ex-Africa 2024'!F473+'[1]Ex-Africa 2024'!F572+'[1]Ex-Africa 2024'!F671+'[1]Ex-Africa 2024'!F770</f>
        <v>0</v>
      </c>
      <c r="M32" s="96">
        <f>+'[1]Ex-Africa 2024'!F870+'[1]Ex-Africa 2024'!F969+'[1]Ex-Africa 2024'!F1068+'[1]Ex-Africa 2024'!F1167</f>
        <v>0</v>
      </c>
      <c r="N32" s="166">
        <f>+'[1]Ex-Africa 2024'!H76+'[1]Ex-Africa 2024'!H175+'[1]Ex-Africa 2024'!H274+'[1]Ex-Africa 2024'!H373</f>
        <v>0</v>
      </c>
      <c r="O32" s="112">
        <f>+'[1]Ex-Africa 2024'!H473+'[1]Ex-Africa 2024'!H572+'[1]Ex-Africa 2024'!H671+'[1]Ex-Africa 2024'!H770</f>
        <v>0</v>
      </c>
      <c r="P32" s="96">
        <f>+'[1]Ex-Africa 2024'!H870+'[1]Ex-Africa 2024'!H969+'[1]Ex-Africa 2024'!H1068+'[1]Ex-Africa 2024'!H1167</f>
        <v>0</v>
      </c>
      <c r="Q32" s="112">
        <f>+'[1]Ex-Africa 2024'!I76+'[1]Ex-Africa 2024'!I175+'[1]Ex-Africa 2024'!I274+'[1]Ex-Africa 2024'!I373</f>
        <v>38064</v>
      </c>
      <c r="R32" s="96">
        <f>+'[1]Ex-Africa 2024'!I473+'[1]Ex-Africa 2024'!I572+'[1]Ex-Africa 2024'!I671+'[1]Ex-Africa 2024'!I770</f>
        <v>0</v>
      </c>
      <c r="S32" s="166">
        <f>+'[1]Ex-Africa 2024'!I870+'[1]Ex-Africa 2024'!I969+'[1]Ex-Africa 2024'!I1068+'[1]Ex-Africa 2024'!I1167</f>
        <v>0</v>
      </c>
      <c r="T32" s="201">
        <f>+'[1]Ex-Africa 2024'!L76+'[1]Ex-Africa 2024'!L175+'[1]Ex-Africa 2024'!L274+'[1]Ex-Africa 2024'!L373</f>
        <v>0</v>
      </c>
      <c r="U32" s="95">
        <f>+'[1]Ex-Africa 2024'!L473+'[1]Ex-Africa 2024'!L572+'[1]Ex-Africa 2024'!L671+'[1]Ex-Africa 2024'!L770</f>
        <v>0</v>
      </c>
      <c r="V32" s="96">
        <f>+'[1]Ex-Africa 2024'!L870+'[1]Ex-Africa 2024'!L969+'[1]Ex-Africa 2024'!L1068+'[1]Ex-Africa 2024'!L1167</f>
        <v>0</v>
      </c>
    </row>
    <row r="33" spans="1:23" x14ac:dyDescent="0.25">
      <c r="A33" s="202" t="s">
        <v>178</v>
      </c>
      <c r="B33" s="112">
        <f>+'[1]Ex-Africa 2024'!C78+'[1]Ex-Africa 2024'!C177+'[1]Ex-Africa 2024'!C276+'[1]Ex-Africa 2024'!C375</f>
        <v>0</v>
      </c>
      <c r="C33" s="95">
        <f>+'[1]Ex-Africa 2024'!C475+'[1]Ex-Africa 2024'!C574+'[1]Ex-Africa 2024'!C673+'[1]Ex-Africa 2024'!C772</f>
        <v>0</v>
      </c>
      <c r="D33" s="96">
        <f>+'[1]Ex-Africa 2024'!C872+'[1]Ex-Africa 2024'!C971+'[1]Ex-Africa 2024'!C1070+'[1]Ex-Africa 2024'!C1169</f>
        <v>0</v>
      </c>
      <c r="E33" s="112">
        <f>+'[1]Ex-Africa 2024'!D78+'[1]Ex-Africa 2024'!D177+'[1]Ex-Africa 2024'!D276+'[1]Ex-Africa 2024'!D375</f>
        <v>532870</v>
      </c>
      <c r="F33" s="95">
        <f>+'[1]Ex-Africa 2024'!D475+'[1]Ex-Africa 2024'!D574+'[1]Ex-Africa 2024'!D673+'[1]Ex-Africa 2024'!D772</f>
        <v>0</v>
      </c>
      <c r="G33" s="96">
        <f>+'[1]Ex-Africa 2024'!D872+'[1]Ex-Africa 2024'!D971+'[1]Ex-Africa 2024'!D1070+'[1]Ex-Africa 2024'!D1169</f>
        <v>0</v>
      </c>
      <c r="H33" s="112">
        <f>+'[1]Ex-Africa 2024'!E78+'[1]Ex-Africa 2024'!E177+'[1]Ex-Africa 2024'!E276+'[1]Ex-Africa 2024'!E375</f>
        <v>0</v>
      </c>
      <c r="I33" s="95">
        <f>+'[1]Ex-Africa 2024'!E475+'[1]Ex-Africa 2024'!E574+'[1]Ex-Africa 2024'!E673+'[1]Ex-Africa 2024'!E772</f>
        <v>0</v>
      </c>
      <c r="J33" s="96">
        <f>+'[1]Ex-Africa 2024'!E872+'[1]Ex-Africa 2024'!E971+'[1]Ex-Africa 2024'!E1070+'[1]Ex-Africa 2024'!E1169</f>
        <v>0</v>
      </c>
      <c r="K33" s="112">
        <f>+'[1]Ex-Africa 2024'!F78+'[1]Ex-Africa 2024'!F177+'[1]Ex-Africa 2024'!F276+'[1]Ex-Africa 2024'!F375</f>
        <v>0</v>
      </c>
      <c r="L33" s="95">
        <f>+'[1]Ex-Africa 2024'!F475+'[1]Ex-Africa 2024'!F574+'[1]Ex-Africa 2024'!F673+'[1]Ex-Africa 2024'!F772</f>
        <v>0</v>
      </c>
      <c r="M33" s="96">
        <f>+'[1]Ex-Africa 2024'!F872+'[1]Ex-Africa 2024'!F971+'[1]Ex-Africa 2024'!F1070+'[1]Ex-Africa 2024'!F1169</f>
        <v>0</v>
      </c>
      <c r="N33" s="166">
        <f>+'[1]Ex-Africa 2024'!H78+'[1]Ex-Africa 2024'!H177+'[1]Ex-Africa 2024'!H276+'[1]Ex-Africa 2024'!H375</f>
        <v>0</v>
      </c>
      <c r="O33" s="112">
        <f>+'[1]Ex-Africa 2024'!H475+'[1]Ex-Africa 2024'!H574+'[1]Ex-Africa 2024'!H673+'[1]Ex-Africa 2024'!H772</f>
        <v>0</v>
      </c>
      <c r="P33" s="96">
        <f>+'[1]Ex-Africa 2024'!H872+'[1]Ex-Africa 2024'!H971+'[1]Ex-Africa 2024'!H1070+'[1]Ex-Africa 2024'!H1169</f>
        <v>0</v>
      </c>
      <c r="Q33" s="112">
        <f>+'[1]Ex-Africa 2024'!I78+'[1]Ex-Africa 2024'!I177+'[1]Ex-Africa 2024'!I276+'[1]Ex-Africa 2024'!I375</f>
        <v>0</v>
      </c>
      <c r="R33" s="96">
        <f>+'[1]Ex-Africa 2024'!I475+'[1]Ex-Africa 2024'!I574+'[1]Ex-Africa 2024'!I673+'[1]Ex-Africa 2024'!I772</f>
        <v>0</v>
      </c>
      <c r="S33" s="166">
        <f>+'[1]Ex-Africa 2024'!I872+'[1]Ex-Africa 2024'!I971+'[1]Ex-Africa 2024'!I1070+'[1]Ex-Africa 2024'!I1169</f>
        <v>0</v>
      </c>
      <c r="T33" s="201">
        <f>+'[1]Ex-Africa 2024'!L78+'[1]Ex-Africa 2024'!L177+'[1]Ex-Africa 2024'!L276+'[1]Ex-Africa 2024'!L375</f>
        <v>0</v>
      </c>
      <c r="U33" s="95">
        <f>+'[1]Ex-Africa 2024'!L475+'[1]Ex-Africa 2024'!L574+'[1]Ex-Africa 2024'!L673+'[1]Ex-Africa 2024'!L772</f>
        <v>0</v>
      </c>
      <c r="V33" s="96">
        <f>+'[1]Ex-Africa 2024'!L872+'[1]Ex-Africa 2024'!L971+'[1]Ex-Africa 2024'!L1070+'[1]Ex-Africa 2024'!L1169</f>
        <v>0</v>
      </c>
    </row>
    <row r="34" spans="1:23" x14ac:dyDescent="0.25">
      <c r="A34" s="202" t="s">
        <v>179</v>
      </c>
      <c r="B34" s="112">
        <f>+'[1]Ex-Africa 2024'!C79+'[1]Ex-Africa 2024'!C178+'[1]Ex-Africa 2024'!C277+'[1]Ex-Africa 2024'!C376</f>
        <v>0</v>
      </c>
      <c r="C34" s="95">
        <f>+'[1]Ex-Africa 2024'!C476+'[1]Ex-Africa 2024'!C575+'[1]Ex-Africa 2024'!C674+'[1]Ex-Africa 2024'!C773</f>
        <v>0</v>
      </c>
      <c r="D34" s="96">
        <f>+'[1]Ex-Africa 2024'!C873+'[1]Ex-Africa 2024'!C972+'[1]Ex-Africa 2024'!C1071+'[1]Ex-Africa 2024'!C1170</f>
        <v>0</v>
      </c>
      <c r="E34" s="112">
        <f>+'[1]Ex-Africa 2024'!D79+'[1]Ex-Africa 2024'!D178+'[1]Ex-Africa 2024'!D277+'[1]Ex-Africa 2024'!D376</f>
        <v>0</v>
      </c>
      <c r="F34" s="95">
        <f>+'[1]Ex-Africa 2024'!D476+'[1]Ex-Africa 2024'!D575+'[1]Ex-Africa 2024'!D674+'[1]Ex-Africa 2024'!D773</f>
        <v>0</v>
      </c>
      <c r="G34" s="96">
        <f>+'[1]Ex-Africa 2024'!D873+'[1]Ex-Africa 2024'!D972+'[1]Ex-Africa 2024'!D1071+'[1]Ex-Africa 2024'!D1170</f>
        <v>0</v>
      </c>
      <c r="H34" s="112">
        <f>+'[1]Ex-Africa 2024'!E79+'[1]Ex-Africa 2024'!E178+'[1]Ex-Africa 2024'!E277+'[1]Ex-Africa 2024'!E376</f>
        <v>0</v>
      </c>
      <c r="I34" s="95">
        <f>+'[1]Ex-Africa 2024'!E476+'[1]Ex-Africa 2024'!E575+'[1]Ex-Africa 2024'!E674+'[1]Ex-Africa 2024'!E773</f>
        <v>0</v>
      </c>
      <c r="J34" s="96">
        <f>+'[1]Ex-Africa 2024'!E873+'[1]Ex-Africa 2024'!E972+'[1]Ex-Africa 2024'!E1071+'[1]Ex-Africa 2024'!E1170</f>
        <v>0</v>
      </c>
      <c r="K34" s="112">
        <f>+'[1]Ex-Africa 2024'!F79+'[1]Ex-Africa 2024'!F178+'[1]Ex-Africa 2024'!F277+'[1]Ex-Africa 2024'!F376</f>
        <v>0</v>
      </c>
      <c r="L34" s="95">
        <f>+'[1]Ex-Africa 2024'!F476+'[1]Ex-Africa 2024'!F575+'[1]Ex-Africa 2024'!F674+'[1]Ex-Africa 2024'!F773</f>
        <v>0</v>
      </c>
      <c r="M34" s="96">
        <f>+'[1]Ex-Africa 2024'!F873+'[1]Ex-Africa 2024'!F972+'[1]Ex-Africa 2024'!F1071+'[1]Ex-Africa 2024'!F1170</f>
        <v>0</v>
      </c>
      <c r="N34" s="166">
        <f>+'[1]Ex-Africa 2024'!H79+'[1]Ex-Africa 2024'!H178+'[1]Ex-Africa 2024'!H277+'[1]Ex-Africa 2024'!H376</f>
        <v>0</v>
      </c>
      <c r="O34" s="112">
        <f>+'[1]Ex-Africa 2024'!H476+'[1]Ex-Africa 2024'!H575+'[1]Ex-Africa 2024'!H674+'[1]Ex-Africa 2024'!H773</f>
        <v>0</v>
      </c>
      <c r="P34" s="96">
        <f>+'[1]Ex-Africa 2024'!H873+'[1]Ex-Africa 2024'!H972+'[1]Ex-Africa 2024'!H1071+'[1]Ex-Africa 2024'!H1170</f>
        <v>0</v>
      </c>
      <c r="Q34" s="112">
        <f>+'[1]Ex-Africa 2024'!I79+'[1]Ex-Africa 2024'!I178+'[1]Ex-Africa 2024'!I277+'[1]Ex-Africa 2024'!I376</f>
        <v>6000</v>
      </c>
      <c r="R34" s="96">
        <f>+'[1]Ex-Africa 2024'!I476+'[1]Ex-Africa 2024'!I575+'[1]Ex-Africa 2024'!I674+'[1]Ex-Africa 2024'!I773</f>
        <v>0</v>
      </c>
      <c r="S34" s="166">
        <f>+'[1]Ex-Africa 2024'!I873+'[1]Ex-Africa 2024'!I972+'[1]Ex-Africa 2024'!I1071+'[1]Ex-Africa 2024'!I1170</f>
        <v>0</v>
      </c>
      <c r="T34" s="201">
        <f>+'[1]Ex-Africa 2024'!L79+'[1]Ex-Africa 2024'!L178+'[1]Ex-Africa 2024'!L277+'[1]Ex-Africa 2024'!L376</f>
        <v>0</v>
      </c>
      <c r="U34" s="95">
        <f>+'[1]Ex-Africa 2024'!L476+'[1]Ex-Africa 2024'!L575+'[1]Ex-Africa 2024'!L674+'[1]Ex-Africa 2024'!L773</f>
        <v>0</v>
      </c>
      <c r="V34" s="96">
        <f>+'[1]Ex-Africa 2024'!L873+'[1]Ex-Africa 2024'!L972+'[1]Ex-Africa 2024'!L1071+'[1]Ex-Africa 2024'!L1170</f>
        <v>0</v>
      </c>
    </row>
    <row r="35" spans="1:23" x14ac:dyDescent="0.25">
      <c r="A35" s="202" t="s">
        <v>181</v>
      </c>
      <c r="B35" s="112">
        <f>+'[1]Ex-Africa 2024'!C81+'[1]Ex-Africa 2024'!C180+'[1]Ex-Africa 2024'!C279+'[1]Ex-Africa 2024'!C378</f>
        <v>0</v>
      </c>
      <c r="C35" s="95">
        <f>+'[1]Ex-Africa 2024'!C478+'[1]Ex-Africa 2024'!C577+'[1]Ex-Africa 2024'!C676+'[1]Ex-Africa 2024'!C775</f>
        <v>0</v>
      </c>
      <c r="D35" s="96">
        <f>+'[1]Ex-Africa 2024'!C875+'[1]Ex-Africa 2024'!C974+'[1]Ex-Africa 2024'!C1073+'[1]Ex-Africa 2024'!C1172</f>
        <v>0</v>
      </c>
      <c r="E35" s="112">
        <f>+'[1]Ex-Africa 2024'!D81+'[1]Ex-Africa 2024'!D180+'[1]Ex-Africa 2024'!D279+'[1]Ex-Africa 2024'!D378</f>
        <v>0</v>
      </c>
      <c r="F35" s="95">
        <f>+'[1]Ex-Africa 2024'!D478+'[1]Ex-Africa 2024'!D577+'[1]Ex-Africa 2024'!D676+'[1]Ex-Africa 2024'!D775</f>
        <v>0</v>
      </c>
      <c r="G35" s="96">
        <f>+'[1]Ex-Africa 2024'!D875+'[1]Ex-Africa 2024'!D974+'[1]Ex-Africa 2024'!D1073+'[1]Ex-Africa 2024'!D1172</f>
        <v>0</v>
      </c>
      <c r="H35" s="112">
        <f>+'[1]Ex-Africa 2024'!E81+'[1]Ex-Africa 2024'!E180+'[1]Ex-Africa 2024'!E279+'[1]Ex-Africa 2024'!E378</f>
        <v>0</v>
      </c>
      <c r="I35" s="95">
        <f>+'[1]Ex-Africa 2024'!E478+'[1]Ex-Africa 2024'!E577+'[1]Ex-Africa 2024'!E676+'[1]Ex-Africa 2024'!E775</f>
        <v>0</v>
      </c>
      <c r="J35" s="96">
        <f>+'[1]Ex-Africa 2024'!E875+'[1]Ex-Africa 2024'!E974+'[1]Ex-Africa 2024'!E1073+'[1]Ex-Africa 2024'!E1172</f>
        <v>0</v>
      </c>
      <c r="K35" s="112">
        <f>+'[1]Ex-Africa 2024'!F81+'[1]Ex-Africa 2024'!F180+'[1]Ex-Africa 2024'!F279+'[1]Ex-Africa 2024'!F378</f>
        <v>0</v>
      </c>
      <c r="L35" s="95">
        <f>+'[1]Ex-Africa 2024'!F478+'[1]Ex-Africa 2024'!F577+'[1]Ex-Africa 2024'!F676+'[1]Ex-Africa 2024'!F775</f>
        <v>0</v>
      </c>
      <c r="M35" s="96">
        <f>+'[1]Ex-Africa 2024'!F875+'[1]Ex-Africa 2024'!F974+'[1]Ex-Africa 2024'!F1073+'[1]Ex-Africa 2024'!F1172</f>
        <v>0</v>
      </c>
      <c r="N35" s="166">
        <f>+'[1]Ex-Africa 2024'!H81+'[1]Ex-Africa 2024'!H180+'[1]Ex-Africa 2024'!H279+'[1]Ex-Africa 2024'!H378</f>
        <v>0</v>
      </c>
      <c r="O35" s="112">
        <f>+'[1]Ex-Africa 2024'!H478+'[1]Ex-Africa 2024'!H577+'[1]Ex-Africa 2024'!H676+'[1]Ex-Africa 2024'!H775</f>
        <v>0</v>
      </c>
      <c r="P35" s="96">
        <f>+'[1]Ex-Africa 2024'!H875+'[1]Ex-Africa 2024'!H974+'[1]Ex-Africa 2024'!H1073+'[1]Ex-Africa 2024'!H1172</f>
        <v>0</v>
      </c>
      <c r="Q35" s="112">
        <f>+'[1]Ex-Africa 2024'!I81+'[1]Ex-Africa 2024'!I180+'[1]Ex-Africa 2024'!I279+'[1]Ex-Africa 2024'!I378</f>
        <v>0</v>
      </c>
      <c r="R35" s="96">
        <f>+'[1]Ex-Africa 2024'!I478+'[1]Ex-Africa 2024'!I577+'[1]Ex-Africa 2024'!I676+'[1]Ex-Africa 2024'!I775</f>
        <v>0</v>
      </c>
      <c r="S35" s="166">
        <f>+'[1]Ex-Africa 2024'!I875+'[1]Ex-Africa 2024'!I974+'[1]Ex-Africa 2024'!I1073+'[1]Ex-Africa 2024'!I1172</f>
        <v>0</v>
      </c>
      <c r="T35" s="201">
        <f>+'[1]Ex-Africa 2024'!L81+'[1]Ex-Africa 2024'!L180+'[1]Ex-Africa 2024'!L279+'[1]Ex-Africa 2024'!L378</f>
        <v>20000</v>
      </c>
      <c r="U35" s="95">
        <f>+'[1]Ex-Africa 2024'!L478+'[1]Ex-Africa 2024'!L577+'[1]Ex-Africa 2024'!L676+'[1]Ex-Africa 2024'!L775</f>
        <v>0</v>
      </c>
      <c r="V35" s="96">
        <f>+'[1]Ex-Africa 2024'!L875+'[1]Ex-Africa 2024'!L974+'[1]Ex-Africa 2024'!L1073+'[1]Ex-Africa 2024'!L1172</f>
        <v>0</v>
      </c>
    </row>
    <row r="36" spans="1:23" x14ac:dyDescent="0.25">
      <c r="A36" s="202" t="s">
        <v>184</v>
      </c>
      <c r="B36" s="112">
        <f>+'[1]Ex-Africa 2024'!C84+'[1]Ex-Africa 2024'!C183+'[1]Ex-Africa 2024'!C282+'[1]Ex-Africa 2024'!C381</f>
        <v>0</v>
      </c>
      <c r="C36" s="95">
        <f>+'[1]Ex-Africa 2024'!C481+'[1]Ex-Africa 2024'!C580+'[1]Ex-Africa 2024'!C679+'[1]Ex-Africa 2024'!C778</f>
        <v>0</v>
      </c>
      <c r="D36" s="96">
        <f>+'[1]Ex-Africa 2024'!C878+'[1]Ex-Africa 2024'!C977+'[1]Ex-Africa 2024'!C1076+'[1]Ex-Africa 2024'!C1175</f>
        <v>0</v>
      </c>
      <c r="E36" s="112">
        <f>+'[1]Ex-Africa 2024'!D84+'[1]Ex-Africa 2024'!D183+'[1]Ex-Africa 2024'!D282+'[1]Ex-Africa 2024'!D381</f>
        <v>0</v>
      </c>
      <c r="F36" s="95">
        <f>+'[1]Ex-Africa 2024'!D481+'[1]Ex-Africa 2024'!D580+'[1]Ex-Africa 2024'!D679+'[1]Ex-Africa 2024'!D778</f>
        <v>0</v>
      </c>
      <c r="G36" s="96">
        <f>+'[1]Ex-Africa 2024'!D878+'[1]Ex-Africa 2024'!D977+'[1]Ex-Africa 2024'!D1076+'[1]Ex-Africa 2024'!D1175</f>
        <v>0</v>
      </c>
      <c r="H36" s="112">
        <f>+'[1]Ex-Africa 2024'!E84+'[1]Ex-Africa 2024'!E183+'[1]Ex-Africa 2024'!E282+'[1]Ex-Africa 2024'!E381</f>
        <v>0</v>
      </c>
      <c r="I36" s="95">
        <f>+'[1]Ex-Africa 2024'!E481+'[1]Ex-Africa 2024'!E580+'[1]Ex-Africa 2024'!E679+'[1]Ex-Africa 2024'!E778</f>
        <v>0</v>
      </c>
      <c r="J36" s="96">
        <f>+'[1]Ex-Africa 2024'!E878+'[1]Ex-Africa 2024'!E977+'[1]Ex-Africa 2024'!E1076+'[1]Ex-Africa 2024'!E1175</f>
        <v>0</v>
      </c>
      <c r="K36" s="112">
        <f>+'[1]Ex-Africa 2024'!F84+'[1]Ex-Africa 2024'!F183+'[1]Ex-Africa 2024'!F282+'[1]Ex-Africa 2024'!F381</f>
        <v>0</v>
      </c>
      <c r="L36" s="95">
        <f>+'[1]Ex-Africa 2024'!F481+'[1]Ex-Africa 2024'!F580+'[1]Ex-Africa 2024'!F679+'[1]Ex-Africa 2024'!F778</f>
        <v>0</v>
      </c>
      <c r="M36" s="96">
        <f>+'[1]Ex-Africa 2024'!F878+'[1]Ex-Africa 2024'!F977+'[1]Ex-Africa 2024'!F1076+'[1]Ex-Africa 2024'!F1175</f>
        <v>0</v>
      </c>
      <c r="N36" s="166">
        <f>+'[1]Ex-Africa 2024'!H84+'[1]Ex-Africa 2024'!H183+'[1]Ex-Africa 2024'!H282+'[1]Ex-Africa 2024'!H381</f>
        <v>0</v>
      </c>
      <c r="O36" s="112">
        <f>+'[1]Ex-Africa 2024'!H481+'[1]Ex-Africa 2024'!H580+'[1]Ex-Africa 2024'!H679+'[1]Ex-Africa 2024'!H778</f>
        <v>0</v>
      </c>
      <c r="P36" s="96">
        <f>+'[1]Ex-Africa 2024'!H878+'[1]Ex-Africa 2024'!H977+'[1]Ex-Africa 2024'!H1076+'[1]Ex-Africa 2024'!H1175</f>
        <v>0</v>
      </c>
      <c r="Q36" s="112">
        <f>+'[1]Ex-Africa 2024'!I84+'[1]Ex-Africa 2024'!I183+'[1]Ex-Africa 2024'!I282+'[1]Ex-Africa 2024'!I381</f>
        <v>0</v>
      </c>
      <c r="R36" s="96">
        <f>+'[1]Ex-Africa 2024'!I481+'[1]Ex-Africa 2024'!I580+'[1]Ex-Africa 2024'!I679+'[1]Ex-Africa 2024'!I778</f>
        <v>0</v>
      </c>
      <c r="S36" s="166">
        <f>+'[1]Ex-Africa 2024'!I878+'[1]Ex-Africa 2024'!I977+'[1]Ex-Africa 2024'!I1076+'[1]Ex-Africa 2024'!I1175</f>
        <v>0</v>
      </c>
      <c r="T36" s="201">
        <f>+'[1]Ex-Africa 2024'!L84+'[1]Ex-Africa 2024'!L183+'[1]Ex-Africa 2024'!L282+'[1]Ex-Africa 2024'!L381</f>
        <v>50000</v>
      </c>
      <c r="U36" s="95">
        <f>+'[1]Ex-Africa 2024'!L481+'[1]Ex-Africa 2024'!L580+'[1]Ex-Africa 2024'!L679+'[1]Ex-Africa 2024'!L778</f>
        <v>80250</v>
      </c>
      <c r="V36" s="96">
        <f>+'[1]Ex-Africa 2024'!L878+'[1]Ex-Africa 2024'!L977+'[1]Ex-Africa 2024'!L1076+'[1]Ex-Africa 2024'!L1175</f>
        <v>0</v>
      </c>
    </row>
    <row r="37" spans="1:23" x14ac:dyDescent="0.25">
      <c r="A37" s="202" t="s">
        <v>186</v>
      </c>
      <c r="B37" s="112">
        <f>+'[1]Ex-Africa 2024'!C86+'[1]Ex-Africa 2024'!C185+'[1]Ex-Africa 2024'!C284+'[1]Ex-Africa 2024'!C383</f>
        <v>0</v>
      </c>
      <c r="C37" s="95">
        <f>+'[1]Ex-Africa 2024'!C483+'[1]Ex-Africa 2024'!C582+'[1]Ex-Africa 2024'!C681+'[1]Ex-Africa 2024'!C780</f>
        <v>0</v>
      </c>
      <c r="D37" s="96">
        <f>+'[1]Ex-Africa 2024'!C880+'[1]Ex-Africa 2024'!C979+'[1]Ex-Africa 2024'!C1078+'[1]Ex-Africa 2024'!C1177</f>
        <v>0</v>
      </c>
      <c r="E37" s="112">
        <f>+'[1]Ex-Africa 2024'!D86+'[1]Ex-Africa 2024'!D185+'[1]Ex-Africa 2024'!D284+'[1]Ex-Africa 2024'!D383</f>
        <v>0</v>
      </c>
      <c r="F37" s="95">
        <f>+'[1]Ex-Africa 2024'!D483+'[1]Ex-Africa 2024'!D582+'[1]Ex-Africa 2024'!D681+'[1]Ex-Africa 2024'!D780</f>
        <v>0</v>
      </c>
      <c r="G37" s="96">
        <f>+'[1]Ex-Africa 2024'!D880+'[1]Ex-Africa 2024'!D979+'[1]Ex-Africa 2024'!D1078+'[1]Ex-Africa 2024'!D1177</f>
        <v>0</v>
      </c>
      <c r="H37" s="112">
        <f>+'[1]Ex-Africa 2024'!E86+'[1]Ex-Africa 2024'!E185+'[1]Ex-Africa 2024'!E284+'[1]Ex-Africa 2024'!E383</f>
        <v>0</v>
      </c>
      <c r="I37" s="95">
        <f>+'[1]Ex-Africa 2024'!E483+'[1]Ex-Africa 2024'!E582+'[1]Ex-Africa 2024'!E681+'[1]Ex-Africa 2024'!E780</f>
        <v>0</v>
      </c>
      <c r="J37" s="96">
        <f>+'[1]Ex-Africa 2024'!E880+'[1]Ex-Africa 2024'!E979+'[1]Ex-Africa 2024'!E1078+'[1]Ex-Africa 2024'!E1177</f>
        <v>0</v>
      </c>
      <c r="K37" s="112">
        <f>+'[1]Ex-Africa 2024'!F86+'[1]Ex-Africa 2024'!F185+'[1]Ex-Africa 2024'!F284+'[1]Ex-Africa 2024'!F383</f>
        <v>300000</v>
      </c>
      <c r="L37" s="95">
        <f>+'[1]Ex-Africa 2024'!F483+'[1]Ex-Africa 2024'!F582+'[1]Ex-Africa 2024'!F681+'[1]Ex-Africa 2024'!F780</f>
        <v>0</v>
      </c>
      <c r="M37" s="96">
        <f>+'[1]Ex-Africa 2024'!F880+'[1]Ex-Africa 2024'!F979+'[1]Ex-Africa 2024'!F1078+'[1]Ex-Africa 2024'!F1177</f>
        <v>0</v>
      </c>
      <c r="N37" s="166">
        <f>+'[1]Ex-Africa 2024'!H86+'[1]Ex-Africa 2024'!H185+'[1]Ex-Africa 2024'!H284+'[1]Ex-Africa 2024'!H383</f>
        <v>0</v>
      </c>
      <c r="O37" s="112">
        <f>+'[1]Ex-Africa 2024'!H483+'[1]Ex-Africa 2024'!H582+'[1]Ex-Africa 2024'!H681+'[1]Ex-Africa 2024'!H780</f>
        <v>0</v>
      </c>
      <c r="P37" s="96">
        <f>+'[1]Ex-Africa 2024'!H880+'[1]Ex-Africa 2024'!H979+'[1]Ex-Africa 2024'!H1078+'[1]Ex-Africa 2024'!H1177</f>
        <v>0</v>
      </c>
      <c r="Q37" s="112">
        <f>+'[1]Ex-Africa 2024'!I86+'[1]Ex-Africa 2024'!I185+'[1]Ex-Africa 2024'!I284+'[1]Ex-Africa 2024'!I383</f>
        <v>15000</v>
      </c>
      <c r="R37" s="96">
        <f>+'[1]Ex-Africa 2024'!I483+'[1]Ex-Africa 2024'!I582+'[1]Ex-Africa 2024'!I681+'[1]Ex-Africa 2024'!I780</f>
        <v>0</v>
      </c>
      <c r="S37" s="166">
        <f>+'[1]Ex-Africa 2024'!I880+'[1]Ex-Africa 2024'!I979+'[1]Ex-Africa 2024'!I1078+'[1]Ex-Africa 2024'!I1177</f>
        <v>0</v>
      </c>
      <c r="T37" s="201">
        <f>+'[1]Ex-Africa 2024'!L86+'[1]Ex-Africa 2024'!L185+'[1]Ex-Africa 2024'!L284+'[1]Ex-Africa 2024'!L383</f>
        <v>55500</v>
      </c>
      <c r="U37" s="95">
        <f>+'[1]Ex-Africa 2024'!L483+'[1]Ex-Africa 2024'!L582+'[1]Ex-Africa 2024'!L681+'[1]Ex-Africa 2024'!L780</f>
        <v>0</v>
      </c>
      <c r="V37" s="96">
        <f>+'[1]Ex-Africa 2024'!L880+'[1]Ex-Africa 2024'!L979+'[1]Ex-Africa 2024'!L1078+'[1]Ex-Africa 2024'!L1177</f>
        <v>0</v>
      </c>
    </row>
    <row r="38" spans="1:23" x14ac:dyDescent="0.25">
      <c r="A38" s="202" t="s">
        <v>187</v>
      </c>
      <c r="B38" s="112">
        <f>+'[1]Ex-Africa 2024'!C87+'[1]Ex-Africa 2024'!C186+'[1]Ex-Africa 2024'!C285+'[1]Ex-Africa 2024'!C384</f>
        <v>0</v>
      </c>
      <c r="C38" s="95">
        <f>+'[1]Ex-Africa 2024'!C484+'[1]Ex-Africa 2024'!C583+'[1]Ex-Africa 2024'!C682+'[1]Ex-Africa 2024'!C781</f>
        <v>0</v>
      </c>
      <c r="D38" s="96">
        <f>+'[1]Ex-Africa 2024'!C881+'[1]Ex-Africa 2024'!C980+'[1]Ex-Africa 2024'!C1079+'[1]Ex-Africa 2024'!C1178</f>
        <v>0</v>
      </c>
      <c r="E38" s="112">
        <f>+'[1]Ex-Africa 2024'!D87+'[1]Ex-Africa 2024'!D186+'[1]Ex-Africa 2024'!D285+'[1]Ex-Africa 2024'!D384</f>
        <v>12696</v>
      </c>
      <c r="F38" s="95">
        <f>+'[1]Ex-Africa 2024'!D484+'[1]Ex-Africa 2024'!D583+'[1]Ex-Africa 2024'!D682+'[1]Ex-Africa 2024'!D781</f>
        <v>0</v>
      </c>
      <c r="G38" s="96">
        <f>+'[1]Ex-Africa 2024'!D881+'[1]Ex-Africa 2024'!D980+'[1]Ex-Africa 2024'!D1079+'[1]Ex-Africa 2024'!D1178</f>
        <v>0</v>
      </c>
      <c r="H38" s="112">
        <f>+'[1]Ex-Africa 2024'!E87+'[1]Ex-Africa 2024'!E186+'[1]Ex-Africa 2024'!E285+'[1]Ex-Africa 2024'!E384</f>
        <v>0</v>
      </c>
      <c r="I38" s="95">
        <f>+'[1]Ex-Africa 2024'!E484+'[1]Ex-Africa 2024'!E583+'[1]Ex-Africa 2024'!E682+'[1]Ex-Africa 2024'!E781</f>
        <v>0</v>
      </c>
      <c r="J38" s="96">
        <f>+'[1]Ex-Africa 2024'!E881+'[1]Ex-Africa 2024'!E980+'[1]Ex-Africa 2024'!E1079+'[1]Ex-Africa 2024'!E1178</f>
        <v>0</v>
      </c>
      <c r="K38" s="112">
        <f>+'[1]Ex-Africa 2024'!F87+'[1]Ex-Africa 2024'!F186+'[1]Ex-Africa 2024'!F285+'[1]Ex-Africa 2024'!F384</f>
        <v>0</v>
      </c>
      <c r="L38" s="95">
        <f>+'[1]Ex-Africa 2024'!F484+'[1]Ex-Africa 2024'!F583+'[1]Ex-Africa 2024'!F682+'[1]Ex-Africa 2024'!F781</f>
        <v>0</v>
      </c>
      <c r="M38" s="96">
        <f>+'[1]Ex-Africa 2024'!F881+'[1]Ex-Africa 2024'!F980+'[1]Ex-Africa 2024'!F1079+'[1]Ex-Africa 2024'!F1178</f>
        <v>0</v>
      </c>
      <c r="N38" s="166">
        <f>+'[1]Ex-Africa 2024'!H87+'[1]Ex-Africa 2024'!H186+'[1]Ex-Africa 2024'!H285+'[1]Ex-Africa 2024'!H384</f>
        <v>0</v>
      </c>
      <c r="O38" s="112">
        <f>+'[1]Ex-Africa 2024'!H484+'[1]Ex-Africa 2024'!H583+'[1]Ex-Africa 2024'!H682+'[1]Ex-Africa 2024'!H781</f>
        <v>0</v>
      </c>
      <c r="P38" s="96">
        <f>+'[1]Ex-Africa 2024'!H881+'[1]Ex-Africa 2024'!H980+'[1]Ex-Africa 2024'!H1079+'[1]Ex-Africa 2024'!H1178</f>
        <v>0</v>
      </c>
      <c r="Q38" s="112">
        <f>+'[1]Ex-Africa 2024'!I87+'[1]Ex-Africa 2024'!I186+'[1]Ex-Africa 2024'!I285+'[1]Ex-Africa 2024'!I384</f>
        <v>0</v>
      </c>
      <c r="R38" s="96">
        <f>+'[1]Ex-Africa 2024'!I484+'[1]Ex-Africa 2024'!I583+'[1]Ex-Africa 2024'!I682+'[1]Ex-Africa 2024'!I781</f>
        <v>0</v>
      </c>
      <c r="S38" s="166">
        <f>+'[1]Ex-Africa 2024'!I881+'[1]Ex-Africa 2024'!I980+'[1]Ex-Africa 2024'!I1079+'[1]Ex-Africa 2024'!I1178</f>
        <v>0</v>
      </c>
      <c r="T38" s="201">
        <f>+'[1]Ex-Africa 2024'!L87+'[1]Ex-Africa 2024'!L186+'[1]Ex-Africa 2024'!L285+'[1]Ex-Africa 2024'!L384</f>
        <v>0</v>
      </c>
      <c r="U38" s="95">
        <f>+'[1]Ex-Africa 2024'!L484+'[1]Ex-Africa 2024'!L583+'[1]Ex-Africa 2024'!L682+'[1]Ex-Africa 2024'!L781</f>
        <v>0</v>
      </c>
      <c r="V38" s="96">
        <f>+'[1]Ex-Africa 2024'!L881+'[1]Ex-Africa 2024'!L980+'[1]Ex-Africa 2024'!L1079+'[1]Ex-Africa 2024'!L1178</f>
        <v>0</v>
      </c>
    </row>
    <row r="39" spans="1:23" x14ac:dyDescent="0.25">
      <c r="A39" s="202" t="s">
        <v>206</v>
      </c>
      <c r="B39" s="112">
        <f>+'[1]Ex-Africa 2024'!C89+'[1]Ex-Africa 2024'!C188+'[1]Ex-Africa 2024'!C287+'[1]Ex-Africa 2024'!C386</f>
        <v>0</v>
      </c>
      <c r="C39" s="95">
        <f>+'[1]Ex-Africa 2024'!C486+'[1]Ex-Africa 2024'!C585+'[1]Ex-Africa 2024'!C684+'[1]Ex-Africa 2024'!C783</f>
        <v>0</v>
      </c>
      <c r="D39" s="96">
        <f>+'[1]Ex-Africa 2024'!C883+'[1]Ex-Africa 2024'!C982+'[1]Ex-Africa 2024'!C1081+'[1]Ex-Africa 2024'!C1180</f>
        <v>0</v>
      </c>
      <c r="E39" s="112">
        <f>+'[1]Ex-Africa 2024'!D89+'[1]Ex-Africa 2024'!D188+'[1]Ex-Africa 2024'!D287+'[1]Ex-Africa 2024'!D386</f>
        <v>0</v>
      </c>
      <c r="F39" s="95">
        <f>+'[1]Ex-Africa 2024'!D486+'[1]Ex-Africa 2024'!D585+'[1]Ex-Africa 2024'!D684+'[1]Ex-Africa 2024'!D783</f>
        <v>0</v>
      </c>
      <c r="G39" s="96">
        <f>+'[1]Ex-Africa 2024'!D883+'[1]Ex-Africa 2024'!D982+'[1]Ex-Africa 2024'!D1081+'[1]Ex-Africa 2024'!D1180</f>
        <v>0</v>
      </c>
      <c r="H39" s="112">
        <f>+'[1]Ex-Africa 2024'!E89+'[1]Ex-Africa 2024'!E188+'[1]Ex-Africa 2024'!E287+'[1]Ex-Africa 2024'!E386</f>
        <v>0</v>
      </c>
      <c r="I39" s="95">
        <f>+'[1]Ex-Africa 2024'!E486+'[1]Ex-Africa 2024'!E585+'[1]Ex-Africa 2024'!E684+'[1]Ex-Africa 2024'!E783</f>
        <v>0</v>
      </c>
      <c r="J39" s="96">
        <f>+'[1]Ex-Africa 2024'!E883+'[1]Ex-Africa 2024'!E982+'[1]Ex-Africa 2024'!E1081+'[1]Ex-Africa 2024'!E1180</f>
        <v>0</v>
      </c>
      <c r="K39" s="112">
        <f>+'[1]Ex-Africa 2024'!F89+'[1]Ex-Africa 2024'!F188+'[1]Ex-Africa 2024'!F287+'[1]Ex-Africa 2024'!F386</f>
        <v>0</v>
      </c>
      <c r="L39" s="95">
        <f>+'[1]Ex-Africa 2024'!F486+'[1]Ex-Africa 2024'!F585+'[1]Ex-Africa 2024'!F684+'[1]Ex-Africa 2024'!F783</f>
        <v>0</v>
      </c>
      <c r="M39" s="96">
        <f>+'[1]Ex-Africa 2024'!F883+'[1]Ex-Africa 2024'!F982+'[1]Ex-Africa 2024'!F1081+'[1]Ex-Africa 2024'!F1180</f>
        <v>0</v>
      </c>
      <c r="N39" s="166">
        <f>+'[1]Ex-Africa 2024'!H89+'[1]Ex-Africa 2024'!H188+'[1]Ex-Africa 2024'!H287+'[1]Ex-Africa 2024'!H386</f>
        <v>0</v>
      </c>
      <c r="O39" s="112">
        <f>+'[1]Ex-Africa 2024'!H486+'[1]Ex-Africa 2024'!H585+'[1]Ex-Africa 2024'!H684+'[1]Ex-Africa 2024'!H783</f>
        <v>0</v>
      </c>
      <c r="P39" s="96">
        <f>+'[1]Ex-Africa 2024'!H883+'[1]Ex-Africa 2024'!H982+'[1]Ex-Africa 2024'!H1081+'[1]Ex-Africa 2024'!H1180</f>
        <v>0</v>
      </c>
      <c r="Q39" s="112">
        <f>+'[1]Ex-Africa 2024'!I89+'[1]Ex-Africa 2024'!I188+'[1]Ex-Africa 2024'!I287+'[1]Ex-Africa 2024'!I386</f>
        <v>78205</v>
      </c>
      <c r="R39" s="96">
        <f>+'[1]Ex-Africa 2024'!I486+'[1]Ex-Africa 2024'!I585+'[1]Ex-Africa 2024'!I684+'[1]Ex-Africa 2024'!I783</f>
        <v>58900</v>
      </c>
      <c r="S39" s="166">
        <f>+'[1]Ex-Africa 2024'!I883+'[1]Ex-Africa 2024'!I982+'[1]Ex-Africa 2024'!I1081+'[1]Ex-Africa 2024'!I1180</f>
        <v>0</v>
      </c>
      <c r="T39" s="201">
        <f>+'[1]Ex-Africa 2024'!L89+'[1]Ex-Africa 2024'!L188+'[1]Ex-Africa 2024'!L287+'[1]Ex-Africa 2024'!L386</f>
        <v>11000</v>
      </c>
      <c r="U39" s="95">
        <f>+'[1]Ex-Africa 2024'!L486+'[1]Ex-Africa 2024'!L585+'[1]Ex-Africa 2024'!L684+'[1]Ex-Africa 2024'!L783</f>
        <v>203700</v>
      </c>
      <c r="V39" s="96">
        <f>+'[1]Ex-Africa 2024'!L883+'[1]Ex-Africa 2024'!L982+'[1]Ex-Africa 2024'!L1081+'[1]Ex-Africa 2024'!L1180</f>
        <v>80000</v>
      </c>
    </row>
    <row r="40" spans="1:23" x14ac:dyDescent="0.25">
      <c r="A40" s="202" t="s">
        <v>207</v>
      </c>
      <c r="B40" s="112">
        <f>+'[1]Ex-Africa 2024'!C90+'[1]Ex-Africa 2024'!C189+'[1]Ex-Africa 2024'!C288+'[1]Ex-Africa 2024'!C387</f>
        <v>0</v>
      </c>
      <c r="C40" s="95">
        <f>+'[1]Ex-Africa 2024'!C487+'[1]Ex-Africa 2024'!C586+'[1]Ex-Africa 2024'!C685+'[1]Ex-Africa 2024'!C784</f>
        <v>0</v>
      </c>
      <c r="D40" s="96">
        <f>+'[1]Ex-Africa 2024'!C884+'[1]Ex-Africa 2024'!C983+'[1]Ex-Africa 2024'!C1082+'[1]Ex-Africa 2024'!C1181</f>
        <v>0</v>
      </c>
      <c r="E40" s="112">
        <f>+'[1]Ex-Africa 2024'!D90+'[1]Ex-Africa 2024'!D189+'[1]Ex-Africa 2024'!D288+'[1]Ex-Africa 2024'!D387</f>
        <v>0</v>
      </c>
      <c r="F40" s="95">
        <f>+'[1]Ex-Africa 2024'!D487+'[1]Ex-Africa 2024'!D586+'[1]Ex-Africa 2024'!D685+'[1]Ex-Africa 2024'!D784</f>
        <v>0</v>
      </c>
      <c r="G40" s="96">
        <f>+'[1]Ex-Africa 2024'!D884+'[1]Ex-Africa 2024'!D983+'[1]Ex-Africa 2024'!D1082+'[1]Ex-Africa 2024'!D1181</f>
        <v>0</v>
      </c>
      <c r="H40" s="112">
        <f>+'[1]Ex-Africa 2024'!E90+'[1]Ex-Africa 2024'!E189+'[1]Ex-Africa 2024'!E288+'[1]Ex-Africa 2024'!E387</f>
        <v>0</v>
      </c>
      <c r="I40" s="95">
        <f>+'[1]Ex-Africa 2024'!E487+'[1]Ex-Africa 2024'!E586+'[1]Ex-Africa 2024'!E685+'[1]Ex-Africa 2024'!E784</f>
        <v>0</v>
      </c>
      <c r="J40" s="96">
        <f>+'[1]Ex-Africa 2024'!E884+'[1]Ex-Africa 2024'!E983+'[1]Ex-Africa 2024'!E1082+'[1]Ex-Africa 2024'!E1181</f>
        <v>0</v>
      </c>
      <c r="K40" s="112">
        <f>+'[1]Ex-Africa 2024'!F90+'[1]Ex-Africa 2024'!F189+'[1]Ex-Africa 2024'!F288+'[1]Ex-Africa 2024'!F387</f>
        <v>0</v>
      </c>
      <c r="L40" s="95">
        <f>+'[1]Ex-Africa 2024'!F487+'[1]Ex-Africa 2024'!F586+'[1]Ex-Africa 2024'!F685+'[1]Ex-Africa 2024'!F784</f>
        <v>0</v>
      </c>
      <c r="M40" s="96">
        <f>+'[1]Ex-Africa 2024'!F884+'[1]Ex-Africa 2024'!F983+'[1]Ex-Africa 2024'!F1082+'[1]Ex-Africa 2024'!F1181</f>
        <v>0</v>
      </c>
      <c r="N40" s="166">
        <f>+'[1]Ex-Africa 2024'!H90+'[1]Ex-Africa 2024'!H189+'[1]Ex-Africa 2024'!H288+'[1]Ex-Africa 2024'!H387</f>
        <v>0</v>
      </c>
      <c r="O40" s="112">
        <f>+'[1]Ex-Africa 2024'!H487+'[1]Ex-Africa 2024'!H586+'[1]Ex-Africa 2024'!H685+'[1]Ex-Africa 2024'!H784</f>
        <v>0</v>
      </c>
      <c r="P40" s="96">
        <f>+'[1]Ex-Africa 2024'!H884+'[1]Ex-Africa 2024'!H983+'[1]Ex-Africa 2024'!H1082+'[1]Ex-Africa 2024'!H1181</f>
        <v>0</v>
      </c>
      <c r="Q40" s="112">
        <f>+'[1]Ex-Africa 2024'!I90+'[1]Ex-Africa 2024'!I189+'[1]Ex-Africa 2024'!I288+'[1]Ex-Africa 2024'!I387</f>
        <v>0</v>
      </c>
      <c r="R40" s="96">
        <f>+'[1]Ex-Africa 2024'!I487+'[1]Ex-Africa 2024'!I586+'[1]Ex-Africa 2024'!I685+'[1]Ex-Africa 2024'!I784</f>
        <v>15</v>
      </c>
      <c r="S40" s="166">
        <f>+'[1]Ex-Africa 2024'!I884+'[1]Ex-Africa 2024'!I983+'[1]Ex-Africa 2024'!I1082+'[1]Ex-Africa 2024'!I1181</f>
        <v>0</v>
      </c>
      <c r="T40" s="201">
        <f>+'[1]Ex-Africa 2024'!L90+'[1]Ex-Africa 2024'!L189+'[1]Ex-Africa 2024'!L288+'[1]Ex-Africa 2024'!L387</f>
        <v>0</v>
      </c>
      <c r="U40" s="95">
        <f>+'[1]Ex-Africa 2024'!L487+'[1]Ex-Africa 2024'!L586+'[1]Ex-Africa 2024'!L685+'[1]Ex-Africa 2024'!L784</f>
        <v>0</v>
      </c>
      <c r="V40" s="96">
        <f>+'[1]Ex-Africa 2024'!L884+'[1]Ex-Africa 2024'!L983+'[1]Ex-Africa 2024'!L1082+'[1]Ex-Africa 2024'!L1181</f>
        <v>0</v>
      </c>
    </row>
    <row r="41" spans="1:23" x14ac:dyDescent="0.25">
      <c r="A41" s="202" t="s">
        <v>193</v>
      </c>
      <c r="B41" s="112">
        <f>+'[1]Ex-Africa 2024'!C93+'[1]Ex-Africa 2024'!C192+'[1]Ex-Africa 2024'!C291+'[1]Ex-Africa 2024'!C390</f>
        <v>0</v>
      </c>
      <c r="C41" s="95">
        <f>+'[1]Ex-Africa 2024'!C490+'[1]Ex-Africa 2024'!C589+'[1]Ex-Africa 2024'!C688+'[1]Ex-Africa 2024'!C787</f>
        <v>0</v>
      </c>
      <c r="D41" s="96">
        <f>+'[1]Ex-Africa 2024'!C887+'[1]Ex-Africa 2024'!C986+'[1]Ex-Africa 2024'!C1085+'[1]Ex-Africa 2024'!C1184</f>
        <v>0</v>
      </c>
      <c r="E41" s="112">
        <f>+'[1]Ex-Africa 2024'!D93+'[1]Ex-Africa 2024'!D192+'[1]Ex-Africa 2024'!D291+'[1]Ex-Africa 2024'!D390</f>
        <v>0</v>
      </c>
      <c r="F41" s="95">
        <f>+'[1]Ex-Africa 2024'!D490+'[1]Ex-Africa 2024'!D589+'[1]Ex-Africa 2024'!D688+'[1]Ex-Africa 2024'!D787</f>
        <v>0</v>
      </c>
      <c r="G41" s="96">
        <f>+'[1]Ex-Africa 2024'!D887+'[1]Ex-Africa 2024'!D986+'[1]Ex-Africa 2024'!D1085+'[1]Ex-Africa 2024'!D1184</f>
        <v>0</v>
      </c>
      <c r="H41" s="112">
        <f>+'[1]Ex-Africa 2024'!E93+'[1]Ex-Africa 2024'!E192+'[1]Ex-Africa 2024'!E291+'[1]Ex-Africa 2024'!E390</f>
        <v>133267</v>
      </c>
      <c r="I41" s="95">
        <f>+'[1]Ex-Africa 2024'!E490+'[1]Ex-Africa 2024'!E589+'[1]Ex-Africa 2024'!E688+'[1]Ex-Africa 2024'!E787</f>
        <v>0</v>
      </c>
      <c r="J41" s="96">
        <f>+'[1]Ex-Africa 2024'!E887+'[1]Ex-Africa 2024'!E986+'[1]Ex-Africa 2024'!E1085+'[1]Ex-Africa 2024'!E1184</f>
        <v>0</v>
      </c>
      <c r="K41" s="112">
        <f>+'[1]Ex-Africa 2024'!F93+'[1]Ex-Africa 2024'!F192+'[1]Ex-Africa 2024'!F291+'[1]Ex-Africa 2024'!F390</f>
        <v>0</v>
      </c>
      <c r="L41" s="95">
        <f>+'[1]Ex-Africa 2024'!F490+'[1]Ex-Africa 2024'!F589+'[1]Ex-Africa 2024'!F688+'[1]Ex-Africa 2024'!F787</f>
        <v>0</v>
      </c>
      <c r="M41" s="96">
        <f>+'[1]Ex-Africa 2024'!F887+'[1]Ex-Africa 2024'!F986+'[1]Ex-Africa 2024'!F1085+'[1]Ex-Africa 2024'!F1184</f>
        <v>0</v>
      </c>
      <c r="N41" s="166">
        <f>+'[1]Ex-Africa 2024'!H93+'[1]Ex-Africa 2024'!H192+'[1]Ex-Africa 2024'!H291+'[1]Ex-Africa 2024'!H390</f>
        <v>0</v>
      </c>
      <c r="O41" s="112">
        <f>+'[1]Ex-Africa 2024'!H490+'[1]Ex-Africa 2024'!H589+'[1]Ex-Africa 2024'!H688+'[1]Ex-Africa 2024'!H787</f>
        <v>0</v>
      </c>
      <c r="P41" s="96">
        <f>+'[1]Ex-Africa 2024'!H887+'[1]Ex-Africa 2024'!H986+'[1]Ex-Africa 2024'!H1085+'[1]Ex-Africa 2024'!H1184</f>
        <v>0</v>
      </c>
      <c r="Q41" s="112">
        <f>+'[1]Ex-Africa 2024'!I93+'[1]Ex-Africa 2024'!I192+'[1]Ex-Africa 2024'!I291+'[1]Ex-Africa 2024'!I390</f>
        <v>0</v>
      </c>
      <c r="R41" s="96">
        <f>+'[1]Ex-Africa 2024'!I490+'[1]Ex-Africa 2024'!I589+'[1]Ex-Africa 2024'!I688+'[1]Ex-Africa 2024'!I787</f>
        <v>0</v>
      </c>
      <c r="S41" s="166">
        <f>+'[1]Ex-Africa 2024'!I887+'[1]Ex-Africa 2024'!I986+'[1]Ex-Africa 2024'!I1085+'[1]Ex-Africa 2024'!I1184</f>
        <v>0</v>
      </c>
      <c r="T41" s="201">
        <f>+'[1]Ex-Africa 2024'!L93+'[1]Ex-Africa 2024'!L192+'[1]Ex-Africa 2024'!L291+'[1]Ex-Africa 2024'!L390</f>
        <v>0</v>
      </c>
      <c r="U41" s="95">
        <f>+'[1]Ex-Africa 2024'!L490+'[1]Ex-Africa 2024'!L589+'[1]Ex-Africa 2024'!L688+'[1]Ex-Africa 2024'!L787</f>
        <v>0</v>
      </c>
      <c r="V41" s="96">
        <f>+'[1]Ex-Africa 2024'!L887+'[1]Ex-Africa 2024'!L986+'[1]Ex-Africa 2024'!L1085+'[1]Ex-Africa 2024'!L1184</f>
        <v>0</v>
      </c>
    </row>
    <row r="42" spans="1:23" x14ac:dyDescent="0.25">
      <c r="A42" s="202" t="s">
        <v>194</v>
      </c>
      <c r="B42" s="112">
        <f>+'[1]Ex-Africa 2024'!C94+'[1]Ex-Africa 2024'!C193+'[1]Ex-Africa 2024'!C292+'[1]Ex-Africa 2024'!C391</f>
        <v>0</v>
      </c>
      <c r="C42" s="95">
        <f>+'[1]Ex-Africa 2024'!C491+'[1]Ex-Africa 2024'!C590+'[1]Ex-Africa 2024'!C689+'[1]Ex-Africa 2024'!C788</f>
        <v>0</v>
      </c>
      <c r="D42" s="96">
        <f>+'[1]Ex-Africa 2024'!C888+'[1]Ex-Africa 2024'!C987+'[1]Ex-Africa 2024'!C1086+'[1]Ex-Africa 2024'!C1185</f>
        <v>0</v>
      </c>
      <c r="E42" s="112">
        <f>+'[1]Ex-Africa 2024'!D94+'[1]Ex-Africa 2024'!D193+'[1]Ex-Africa 2024'!D292+'[1]Ex-Africa 2024'!D391</f>
        <v>0</v>
      </c>
      <c r="F42" s="95">
        <f>+'[1]Ex-Africa 2024'!D491+'[1]Ex-Africa 2024'!D590+'[1]Ex-Africa 2024'!D689+'[1]Ex-Africa 2024'!D788</f>
        <v>0</v>
      </c>
      <c r="G42" s="96">
        <f>+'[1]Ex-Africa 2024'!D888+'[1]Ex-Africa 2024'!D987+'[1]Ex-Africa 2024'!D1086+'[1]Ex-Africa 2024'!D1185</f>
        <v>0</v>
      </c>
      <c r="H42" s="112">
        <f>+'[1]Ex-Africa 2024'!E94+'[1]Ex-Africa 2024'!E193+'[1]Ex-Africa 2024'!E292+'[1]Ex-Africa 2024'!E391</f>
        <v>212387</v>
      </c>
      <c r="I42" s="95">
        <f>+'[1]Ex-Africa 2024'!E491+'[1]Ex-Africa 2024'!E590+'[1]Ex-Africa 2024'!E689+'[1]Ex-Africa 2024'!E788</f>
        <v>0</v>
      </c>
      <c r="J42" s="96">
        <f>+'[1]Ex-Africa 2024'!E888+'[1]Ex-Africa 2024'!E987+'[1]Ex-Africa 2024'!E1086+'[1]Ex-Africa 2024'!E1185</f>
        <v>0</v>
      </c>
      <c r="K42" s="112">
        <f>+'[1]Ex-Africa 2024'!F94+'[1]Ex-Africa 2024'!F193+'[1]Ex-Africa 2024'!F292+'[1]Ex-Africa 2024'!F391</f>
        <v>0</v>
      </c>
      <c r="L42" s="95">
        <f>+'[1]Ex-Africa 2024'!F491+'[1]Ex-Africa 2024'!F590+'[1]Ex-Africa 2024'!F689+'[1]Ex-Africa 2024'!F788</f>
        <v>0</v>
      </c>
      <c r="M42" s="96">
        <f>+'[1]Ex-Africa 2024'!F888+'[1]Ex-Africa 2024'!F987+'[1]Ex-Africa 2024'!F1086+'[1]Ex-Africa 2024'!F1185</f>
        <v>0</v>
      </c>
      <c r="N42" s="166">
        <f>+'[1]Ex-Africa 2024'!H94+'[1]Ex-Africa 2024'!H193+'[1]Ex-Africa 2024'!H292+'[1]Ex-Africa 2024'!H391</f>
        <v>0</v>
      </c>
      <c r="O42" s="112">
        <f>+'[1]Ex-Africa 2024'!H491+'[1]Ex-Africa 2024'!H590+'[1]Ex-Africa 2024'!H689+'[1]Ex-Africa 2024'!H788</f>
        <v>0</v>
      </c>
      <c r="P42" s="96">
        <f>+'[1]Ex-Africa 2024'!H888+'[1]Ex-Africa 2024'!H987+'[1]Ex-Africa 2024'!H1086+'[1]Ex-Africa 2024'!H1185</f>
        <v>0</v>
      </c>
      <c r="Q42" s="112">
        <f>+'[1]Ex-Africa 2024'!I94+'[1]Ex-Africa 2024'!I193+'[1]Ex-Africa 2024'!I292+'[1]Ex-Africa 2024'!I391</f>
        <v>0</v>
      </c>
      <c r="R42" s="96">
        <f>+'[1]Ex-Africa 2024'!I491+'[1]Ex-Africa 2024'!I590+'[1]Ex-Africa 2024'!I689+'[1]Ex-Africa 2024'!I788</f>
        <v>0</v>
      </c>
      <c r="S42" s="166">
        <f>+'[1]Ex-Africa 2024'!I888+'[1]Ex-Africa 2024'!I987+'[1]Ex-Africa 2024'!I1086+'[1]Ex-Africa 2024'!I1185</f>
        <v>0</v>
      </c>
      <c r="T42" s="201">
        <f>+'[1]Ex-Africa 2024'!L94+'[1]Ex-Africa 2024'!L193+'[1]Ex-Africa 2024'!L292+'[1]Ex-Africa 2024'!L391</f>
        <v>0</v>
      </c>
      <c r="U42" s="95">
        <f>+'[1]Ex-Africa 2024'!L491+'[1]Ex-Africa 2024'!L590+'[1]Ex-Africa 2024'!L689+'[1]Ex-Africa 2024'!L788</f>
        <v>0</v>
      </c>
      <c r="V42" s="96">
        <f>+'[1]Ex-Africa 2024'!L888+'[1]Ex-Africa 2024'!L987+'[1]Ex-Africa 2024'!L1086+'[1]Ex-Africa 2024'!L1185</f>
        <v>0</v>
      </c>
    </row>
    <row r="43" spans="1:23" s="2" customFormat="1" x14ac:dyDescent="0.25">
      <c r="A43" s="203" t="s">
        <v>196</v>
      </c>
      <c r="B43" s="112">
        <f>+'[1]Ex-Africa 2024'!C96+'[1]Ex-Africa 2024'!C195+'[1]Ex-Africa 2024'!C294+'[1]Ex-Africa 2024'!C393</f>
        <v>0</v>
      </c>
      <c r="C43" s="95">
        <f>+'[1]Ex-Africa 2024'!C493+'[1]Ex-Africa 2024'!C592+'[1]Ex-Africa 2024'!C691+'[1]Ex-Africa 2024'!C790</f>
        <v>0</v>
      </c>
      <c r="D43" s="96">
        <f>+'[1]Ex-Africa 2024'!C890+'[1]Ex-Africa 2024'!C989+'[1]Ex-Africa 2024'!C1088+'[1]Ex-Africa 2024'!C1187</f>
        <v>0</v>
      </c>
      <c r="E43" s="112">
        <f>+'[1]Ex-Africa 2024'!D96+'[1]Ex-Africa 2024'!D195+'[1]Ex-Africa 2024'!D294+'[1]Ex-Africa 2024'!D393</f>
        <v>0</v>
      </c>
      <c r="F43" s="95">
        <f>+'[1]Ex-Africa 2024'!D493+'[1]Ex-Africa 2024'!D592+'[1]Ex-Africa 2024'!D691+'[1]Ex-Africa 2024'!D790</f>
        <v>0</v>
      </c>
      <c r="G43" s="96">
        <f>+'[1]Ex-Africa 2024'!D890+'[1]Ex-Africa 2024'!D989+'[1]Ex-Africa 2024'!D1088+'[1]Ex-Africa 2024'!D1187</f>
        <v>2085788</v>
      </c>
      <c r="H43" s="112">
        <f>+'[1]Ex-Africa 2024'!E96+'[1]Ex-Africa 2024'!E195+'[1]Ex-Africa 2024'!E294+'[1]Ex-Africa 2024'!E393</f>
        <v>0</v>
      </c>
      <c r="I43" s="95">
        <f>+'[1]Ex-Africa 2024'!E493+'[1]Ex-Africa 2024'!E592+'[1]Ex-Africa 2024'!E691+'[1]Ex-Africa 2024'!E790</f>
        <v>0</v>
      </c>
      <c r="J43" s="96">
        <f>+'[1]Ex-Africa 2024'!E890+'[1]Ex-Africa 2024'!E989+'[1]Ex-Africa 2024'!E1088+'[1]Ex-Africa 2024'!E1187</f>
        <v>0</v>
      </c>
      <c r="K43" s="112">
        <f>+'[1]Ex-Africa 2024'!F96+'[1]Ex-Africa 2024'!F195+'[1]Ex-Africa 2024'!F294+'[1]Ex-Africa 2024'!F393</f>
        <v>0</v>
      </c>
      <c r="L43" s="95">
        <f>+'[1]Ex-Africa 2024'!F493+'[1]Ex-Africa 2024'!F592+'[1]Ex-Africa 2024'!F691+'[1]Ex-Africa 2024'!F790</f>
        <v>0</v>
      </c>
      <c r="M43" s="96">
        <f>+'[1]Ex-Africa 2024'!F890+'[1]Ex-Africa 2024'!F989+'[1]Ex-Africa 2024'!F1088+'[1]Ex-Africa 2024'!F1187</f>
        <v>0</v>
      </c>
      <c r="N43" s="166">
        <f>+'[1]Ex-Africa 2024'!H96+'[1]Ex-Africa 2024'!H195+'[1]Ex-Africa 2024'!H294+'[1]Ex-Africa 2024'!H393</f>
        <v>0</v>
      </c>
      <c r="O43" s="112">
        <f>+'[1]Ex-Africa 2024'!H493+'[1]Ex-Africa 2024'!H592+'[1]Ex-Africa 2024'!H691+'[1]Ex-Africa 2024'!H790</f>
        <v>0</v>
      </c>
      <c r="P43" s="96">
        <f>+'[1]Ex-Africa 2024'!H890+'[1]Ex-Africa 2024'!H989+'[1]Ex-Africa 2024'!H1088+'[1]Ex-Africa 2024'!H1187</f>
        <v>0</v>
      </c>
      <c r="Q43" s="112">
        <f>+'[1]Ex-Africa 2024'!I96+'[1]Ex-Africa 2024'!I195+'[1]Ex-Africa 2024'!I294+'[1]Ex-Africa 2024'!I393</f>
        <v>0</v>
      </c>
      <c r="R43" s="96">
        <f>+'[1]Ex-Africa 2024'!I493+'[1]Ex-Africa 2024'!I592+'[1]Ex-Africa 2024'!I691+'[1]Ex-Africa 2024'!I790</f>
        <v>0</v>
      </c>
      <c r="S43" s="166">
        <f>+'[1]Ex-Africa 2024'!I890+'[1]Ex-Africa 2024'!I989+'[1]Ex-Africa 2024'!I1088+'[1]Ex-Africa 2024'!I1187</f>
        <v>0</v>
      </c>
      <c r="T43" s="201">
        <f>+'[1]Ex-Africa 2024'!L96+'[1]Ex-Africa 2024'!L195+'[1]Ex-Africa 2024'!L294+'[1]Ex-Africa 2024'!L393</f>
        <v>0</v>
      </c>
      <c r="U43" s="95">
        <f>+'[1]Ex-Africa 2024'!L493+'[1]Ex-Africa 2024'!L592+'[1]Ex-Africa 2024'!L691+'[1]Ex-Africa 2024'!L790</f>
        <v>95200</v>
      </c>
      <c r="V43" s="96">
        <f>+'[1]Ex-Africa 2024'!L890+'[1]Ex-Africa 2024'!L989+'[1]Ex-Africa 2024'!L1088+'[1]Ex-Africa 2024'!L1187</f>
        <v>0</v>
      </c>
    </row>
    <row r="44" spans="1:23" s="2" customFormat="1" ht="12.75" x14ac:dyDescent="0.2">
      <c r="A44" s="152" t="s">
        <v>23</v>
      </c>
      <c r="B44" s="115">
        <f t="shared" ref="B44:V44" si="0">SUM(B5:B43)</f>
        <v>0</v>
      </c>
      <c r="C44" s="100">
        <f t="shared" si="0"/>
        <v>0</v>
      </c>
      <c r="D44" s="101">
        <f t="shared" si="0"/>
        <v>0</v>
      </c>
      <c r="E44" s="115">
        <f t="shared" si="0"/>
        <v>8732783</v>
      </c>
      <c r="F44" s="100">
        <f t="shared" si="0"/>
        <v>0</v>
      </c>
      <c r="G44" s="101">
        <f t="shared" si="0"/>
        <v>2085788</v>
      </c>
      <c r="H44" s="115">
        <f t="shared" si="0"/>
        <v>577654</v>
      </c>
      <c r="I44" s="100">
        <f t="shared" si="0"/>
        <v>236167</v>
      </c>
      <c r="J44" s="101">
        <f t="shared" si="0"/>
        <v>0</v>
      </c>
      <c r="K44" s="115">
        <f t="shared" si="0"/>
        <v>860200</v>
      </c>
      <c r="L44" s="100">
        <f t="shared" si="0"/>
        <v>0</v>
      </c>
      <c r="M44" s="101">
        <f t="shared" si="0"/>
        <v>0</v>
      </c>
      <c r="N44" s="115">
        <f t="shared" si="0"/>
        <v>3257250</v>
      </c>
      <c r="O44" s="100">
        <f t="shared" si="0"/>
        <v>0</v>
      </c>
      <c r="P44" s="101">
        <f t="shared" si="0"/>
        <v>0</v>
      </c>
      <c r="Q44" s="115">
        <f t="shared" si="0"/>
        <v>465960</v>
      </c>
      <c r="R44" s="101">
        <f t="shared" si="0"/>
        <v>141515</v>
      </c>
      <c r="S44" s="131">
        <f t="shared" si="0"/>
        <v>0</v>
      </c>
      <c r="T44" s="204">
        <f t="shared" si="0"/>
        <v>558947</v>
      </c>
      <c r="U44" s="100">
        <f t="shared" si="0"/>
        <v>821200</v>
      </c>
      <c r="V44" s="101">
        <f t="shared" si="0"/>
        <v>122000</v>
      </c>
      <c r="W44" s="198"/>
    </row>
    <row r="45" spans="1:23" x14ac:dyDescent="0.25">
      <c r="Q45" s="45"/>
      <c r="R45" s="45"/>
      <c r="U45" s="45"/>
      <c r="V45" s="45"/>
    </row>
    <row r="46" spans="1:23" x14ac:dyDescent="0.25">
      <c r="Q46" s="45"/>
      <c r="R46" s="45"/>
      <c r="U46" s="45"/>
      <c r="V46" s="45"/>
    </row>
  </sheetData>
  <mergeCells count="7"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D9BB-EE37-45B1-922D-D3A03A67015D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BC99-1BF4-490A-A611-DA6C059388F8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29F6-F219-4F04-A62C-FCA305C885C9}">
  <sheetPr>
    <pageSetUpPr fitToPage="1"/>
  </sheetPr>
  <dimension ref="A2:O60"/>
  <sheetViews>
    <sheetView workbookViewId="0">
      <selection activeCell="S8" sqref="S8"/>
    </sheetView>
  </sheetViews>
  <sheetFormatPr defaultColWidth="9.28515625" defaultRowHeight="12.75" x14ac:dyDescent="0.2"/>
  <cols>
    <col min="1" max="1" width="15.7109375" style="14" customWidth="1"/>
    <col min="2" max="2" width="14.5703125" style="14" customWidth="1"/>
    <col min="3" max="3" width="13.7109375" style="17" customWidth="1"/>
    <col min="4" max="4" width="13" style="17" customWidth="1"/>
    <col min="5" max="5" width="12.7109375" style="17" customWidth="1"/>
    <col min="6" max="6" width="11.42578125" style="17" customWidth="1"/>
    <col min="7" max="8" width="13.85546875" style="17" customWidth="1"/>
    <col min="9" max="9" width="15.7109375" style="14" customWidth="1"/>
    <col min="10" max="10" width="13.42578125" style="14" customWidth="1"/>
    <col min="11" max="11" width="12.42578125" style="17" customWidth="1"/>
    <col min="12" max="12" width="12.5703125" style="17" customWidth="1"/>
    <col min="13" max="15" width="12.42578125" style="14" customWidth="1"/>
    <col min="16" max="17" width="10.42578125" style="14" customWidth="1"/>
    <col min="18" max="16384" width="9.28515625" style="14"/>
  </cols>
  <sheetData>
    <row r="2" spans="1:15" s="3" customFormat="1" ht="18.75" thickBot="1" x14ac:dyDescent="0.3">
      <c r="A2" s="3" t="s">
        <v>17</v>
      </c>
      <c r="B2" s="4"/>
      <c r="C2" s="4"/>
      <c r="D2" s="4"/>
      <c r="I2" s="3" t="s">
        <v>18</v>
      </c>
      <c r="J2" s="4"/>
      <c r="K2" s="4"/>
      <c r="L2" s="4"/>
    </row>
    <row r="3" spans="1:15" s="3" customFormat="1" ht="15" customHeight="1" x14ac:dyDescent="0.25">
      <c r="A3" s="5" t="s">
        <v>19</v>
      </c>
      <c r="B3" s="6"/>
      <c r="C3" s="6"/>
      <c r="D3" s="6"/>
      <c r="E3" s="7"/>
      <c r="F3" s="7"/>
      <c r="G3" s="8"/>
      <c r="I3" s="5" t="s">
        <v>19</v>
      </c>
      <c r="J3" s="6"/>
      <c r="K3" s="6"/>
      <c r="L3" s="6"/>
      <c r="M3" s="7"/>
      <c r="N3" s="7"/>
      <c r="O3" s="8"/>
    </row>
    <row r="4" spans="1:15" ht="35.25" customHeight="1" x14ac:dyDescent="0.25">
      <c r="A4" s="9" t="s">
        <v>20</v>
      </c>
      <c r="B4" s="10" t="s">
        <v>21</v>
      </c>
      <c r="C4" s="10" t="s">
        <v>22</v>
      </c>
      <c r="D4" s="11" t="s">
        <v>23</v>
      </c>
      <c r="E4" s="11" t="s">
        <v>24</v>
      </c>
      <c r="F4" s="10" t="s">
        <v>25</v>
      </c>
      <c r="G4" s="12" t="s">
        <v>26</v>
      </c>
      <c r="H4" s="13"/>
      <c r="I4" s="9" t="s">
        <v>20</v>
      </c>
      <c r="J4" s="10" t="s">
        <v>21</v>
      </c>
      <c r="K4" s="10" t="s">
        <v>22</v>
      </c>
      <c r="L4" s="11" t="s">
        <v>23</v>
      </c>
      <c r="M4" s="11" t="s">
        <v>24</v>
      </c>
      <c r="N4" s="10" t="s">
        <v>25</v>
      </c>
      <c r="O4" s="12" t="s">
        <v>26</v>
      </c>
    </row>
    <row r="5" spans="1:15" x14ac:dyDescent="0.2">
      <c r="A5" s="15">
        <v>2004</v>
      </c>
      <c r="B5" s="16">
        <f>+'[1]Full SSA'!B51</f>
        <v>5617184</v>
      </c>
      <c r="D5" s="16">
        <f t="shared" ref="D5:D23" si="0">SUM(B5:C5)</f>
        <v>5617184</v>
      </c>
      <c r="E5" s="16">
        <f>+D5</f>
        <v>5617184</v>
      </c>
      <c r="F5" s="17" t="s">
        <v>27</v>
      </c>
      <c r="G5" s="18" t="s">
        <v>27</v>
      </c>
      <c r="I5" s="15">
        <v>2004</v>
      </c>
      <c r="J5" s="16">
        <f t="shared" ref="J5:J19" si="1">+B5</f>
        <v>5617184</v>
      </c>
      <c r="L5" s="16">
        <f t="shared" ref="L5:L23" si="2">SUM(J5:K5)</f>
        <v>5617184</v>
      </c>
      <c r="M5" s="16">
        <f>+L5</f>
        <v>5617184</v>
      </c>
      <c r="N5" s="17" t="s">
        <v>27</v>
      </c>
      <c r="O5" s="18" t="s">
        <v>27</v>
      </c>
    </row>
    <row r="6" spans="1:15" x14ac:dyDescent="0.2">
      <c r="A6" s="15">
        <v>2005</v>
      </c>
      <c r="B6" s="16">
        <f>+'[1]Full SSA'!C51</f>
        <v>16944713</v>
      </c>
      <c r="D6" s="16">
        <f t="shared" si="0"/>
        <v>16944713</v>
      </c>
      <c r="E6" s="16">
        <f t="shared" ref="E6:E26" si="3">+E5+D6</f>
        <v>22561897</v>
      </c>
      <c r="F6" s="17" t="s">
        <v>27</v>
      </c>
      <c r="G6" s="18" t="s">
        <v>27</v>
      </c>
      <c r="I6" s="15">
        <v>2005</v>
      </c>
      <c r="J6" s="16">
        <f t="shared" si="1"/>
        <v>16944713</v>
      </c>
      <c r="L6" s="16">
        <f t="shared" si="2"/>
        <v>16944713</v>
      </c>
      <c r="M6" s="16">
        <f t="shared" ref="M6:M26" si="4">+M5+L6</f>
        <v>22561897</v>
      </c>
      <c r="N6" s="17" t="s">
        <v>27</v>
      </c>
      <c r="O6" s="18" t="s">
        <v>27</v>
      </c>
    </row>
    <row r="7" spans="1:15" x14ac:dyDescent="0.2">
      <c r="A7" s="15">
        <v>2006</v>
      </c>
      <c r="B7" s="16">
        <f>+'[1]Full SSA'!D51</f>
        <v>46842964</v>
      </c>
      <c r="D7" s="16">
        <f t="shared" si="0"/>
        <v>46842964</v>
      </c>
      <c r="E7" s="16">
        <f t="shared" si="3"/>
        <v>69404861</v>
      </c>
      <c r="F7" s="17" t="s">
        <v>27</v>
      </c>
      <c r="G7" s="18" t="s">
        <v>27</v>
      </c>
      <c r="I7" s="15">
        <v>2006</v>
      </c>
      <c r="J7" s="16">
        <f t="shared" si="1"/>
        <v>46842964</v>
      </c>
      <c r="L7" s="16">
        <f t="shared" si="2"/>
        <v>46842964</v>
      </c>
      <c r="M7" s="16">
        <f t="shared" si="4"/>
        <v>69404861</v>
      </c>
      <c r="N7" s="17" t="s">
        <v>27</v>
      </c>
      <c r="O7" s="18" t="s">
        <v>27</v>
      </c>
    </row>
    <row r="8" spans="1:15" x14ac:dyDescent="0.2">
      <c r="A8" s="15">
        <v>2007</v>
      </c>
      <c r="B8" s="16">
        <f>+'[1]Full SSA'!E51</f>
        <v>43805000</v>
      </c>
      <c r="D8" s="16">
        <f t="shared" si="0"/>
        <v>43805000</v>
      </c>
      <c r="E8" s="16">
        <f t="shared" si="3"/>
        <v>113209861</v>
      </c>
      <c r="F8" s="17" t="s">
        <v>27</v>
      </c>
      <c r="G8" s="18" t="s">
        <v>27</v>
      </c>
      <c r="I8" s="15">
        <v>2007</v>
      </c>
      <c r="J8" s="16">
        <f t="shared" si="1"/>
        <v>43805000</v>
      </c>
      <c r="L8" s="16">
        <f t="shared" si="2"/>
        <v>43805000</v>
      </c>
      <c r="M8" s="16">
        <f t="shared" si="4"/>
        <v>113209861</v>
      </c>
      <c r="N8" s="17" t="s">
        <v>27</v>
      </c>
      <c r="O8" s="18" t="s">
        <v>27</v>
      </c>
    </row>
    <row r="9" spans="1:15" x14ac:dyDescent="0.2">
      <c r="A9" s="15">
        <v>2008</v>
      </c>
      <c r="B9" s="16">
        <f>+'[1]Full SSA'!F51</f>
        <v>60151197</v>
      </c>
      <c r="D9" s="16">
        <f t="shared" si="0"/>
        <v>60151197</v>
      </c>
      <c r="E9" s="16">
        <f t="shared" si="3"/>
        <v>173361058</v>
      </c>
      <c r="F9" s="17" t="s">
        <v>27</v>
      </c>
      <c r="G9" s="18" t="s">
        <v>27</v>
      </c>
      <c r="I9" s="15">
        <v>2008</v>
      </c>
      <c r="J9" s="16">
        <f t="shared" si="1"/>
        <v>60151197</v>
      </c>
      <c r="L9" s="16">
        <f t="shared" si="2"/>
        <v>60151197</v>
      </c>
      <c r="M9" s="16">
        <f t="shared" si="4"/>
        <v>173361058</v>
      </c>
      <c r="N9" s="17" t="s">
        <v>27</v>
      </c>
      <c r="O9" s="18" t="s">
        <v>27</v>
      </c>
    </row>
    <row r="10" spans="1:15" x14ac:dyDescent="0.2">
      <c r="A10" s="15">
        <v>2009</v>
      </c>
      <c r="B10" s="16">
        <f>+'[1]Full SSA'!G51</f>
        <v>88476937</v>
      </c>
      <c r="C10" s="16">
        <f>+'[1] ROW by Qtr and Type'!B97</f>
        <v>13226517</v>
      </c>
      <c r="D10" s="16">
        <f t="shared" si="0"/>
        <v>101703454</v>
      </c>
      <c r="E10" s="16">
        <f>+E9+D10</f>
        <v>275064512</v>
      </c>
      <c r="F10" s="19">
        <f t="shared" ref="F10:G25" si="5">+B10/$D10</f>
        <v>0.869950169047356</v>
      </c>
      <c r="G10" s="20">
        <f t="shared" si="5"/>
        <v>0.13004983095264394</v>
      </c>
      <c r="H10" s="19"/>
      <c r="I10" s="15">
        <v>2009</v>
      </c>
      <c r="J10" s="16">
        <f t="shared" si="1"/>
        <v>88476937</v>
      </c>
      <c r="K10" s="16">
        <f>+'[1] ROW Endemic Full'!B42</f>
        <v>11217610</v>
      </c>
      <c r="L10" s="16">
        <f t="shared" si="2"/>
        <v>99694547</v>
      </c>
      <c r="M10" s="16">
        <f>+M9+L10</f>
        <v>273055605</v>
      </c>
      <c r="N10" s="19">
        <f>+J10/L10</f>
        <v>0.88748020491030466</v>
      </c>
      <c r="O10" s="20">
        <f>+K10/L10</f>
        <v>0.11251979508969533</v>
      </c>
    </row>
    <row r="11" spans="1:15" x14ac:dyDescent="0.2">
      <c r="A11" s="15">
        <v>2010</v>
      </c>
      <c r="B11" s="16">
        <f>+'[1]Full SSA'!H51</f>
        <v>145209800</v>
      </c>
      <c r="C11" s="16">
        <f>+'[1] ROW by Qtr and Type'!C97</f>
        <v>20473178</v>
      </c>
      <c r="D11" s="16">
        <f t="shared" si="0"/>
        <v>165682978</v>
      </c>
      <c r="E11" s="16">
        <f t="shared" si="3"/>
        <v>440747490</v>
      </c>
      <c r="F11" s="19">
        <f>+B11/$D11</f>
        <v>0.87643161508118228</v>
      </c>
      <c r="G11" s="20">
        <f t="shared" si="5"/>
        <v>0.12356838491881768</v>
      </c>
      <c r="H11" s="19"/>
      <c r="I11" s="15">
        <v>2010</v>
      </c>
      <c r="J11" s="16">
        <f t="shared" si="1"/>
        <v>145209800</v>
      </c>
      <c r="K11" s="16">
        <f>+'[1] ROW Endemic Full'!C42</f>
        <v>17578096</v>
      </c>
      <c r="L11" s="16">
        <f t="shared" si="2"/>
        <v>162787896</v>
      </c>
      <c r="M11" s="16">
        <f t="shared" si="4"/>
        <v>435843501</v>
      </c>
      <c r="N11" s="19">
        <f t="shared" ref="N11:N26" si="6">+J11/L11</f>
        <v>0.89201840903453899</v>
      </c>
      <c r="O11" s="20">
        <f t="shared" ref="O11:O26" si="7">+K11/L11</f>
        <v>0.10798159096546096</v>
      </c>
    </row>
    <row r="12" spans="1:15" x14ac:dyDescent="0.2">
      <c r="A12" s="15">
        <v>2011</v>
      </c>
      <c r="B12" s="16">
        <f>+'[1]Full SSA'!I51</f>
        <v>88003106</v>
      </c>
      <c r="C12" s="16">
        <f>+'[1] ROW by Qtr and Type'!D97</f>
        <v>38678392</v>
      </c>
      <c r="D12" s="16">
        <f t="shared" si="0"/>
        <v>126681498</v>
      </c>
      <c r="E12" s="16">
        <f t="shared" si="3"/>
        <v>567428988</v>
      </c>
      <c r="F12" s="19">
        <f t="shared" si="5"/>
        <v>0.69468002343957125</v>
      </c>
      <c r="G12" s="20">
        <f t="shared" si="5"/>
        <v>0.30531997656042875</v>
      </c>
      <c r="H12" s="19"/>
      <c r="I12" s="15">
        <v>2011</v>
      </c>
      <c r="J12" s="16">
        <f t="shared" si="1"/>
        <v>88003106</v>
      </c>
      <c r="K12" s="16">
        <f>+'[1] ROW Endemic Full'!D42</f>
        <v>35922468</v>
      </c>
      <c r="L12" s="16">
        <f t="shared" si="2"/>
        <v>123925574</v>
      </c>
      <c r="M12" s="16">
        <f t="shared" si="4"/>
        <v>559769075</v>
      </c>
      <c r="N12" s="19">
        <f t="shared" si="6"/>
        <v>0.71012869385620114</v>
      </c>
      <c r="O12" s="20">
        <f t="shared" si="7"/>
        <v>0.28987130614379886</v>
      </c>
    </row>
    <row r="13" spans="1:15" x14ac:dyDescent="0.2">
      <c r="A13" s="15">
        <v>2012</v>
      </c>
      <c r="B13" s="16">
        <f>+'[1]Full SSA'!J51</f>
        <v>70272798</v>
      </c>
      <c r="C13" s="16">
        <f>+'[1] ROW by Qtr and Type'!E97</f>
        <v>18181481</v>
      </c>
      <c r="D13" s="16">
        <f t="shared" si="0"/>
        <v>88454279</v>
      </c>
      <c r="E13" s="16">
        <f t="shared" si="3"/>
        <v>655883267</v>
      </c>
      <c r="F13" s="19">
        <f t="shared" si="5"/>
        <v>0.79445334690931124</v>
      </c>
      <c r="G13" s="20">
        <f t="shared" si="5"/>
        <v>0.20554665309068881</v>
      </c>
      <c r="H13" s="19"/>
      <c r="I13" s="15">
        <v>2012</v>
      </c>
      <c r="J13" s="16">
        <f t="shared" si="1"/>
        <v>70272798</v>
      </c>
      <c r="K13" s="16">
        <f>+'[1] ROW Endemic Full'!E42</f>
        <v>16945414</v>
      </c>
      <c r="L13" s="16">
        <f t="shared" si="2"/>
        <v>87218212</v>
      </c>
      <c r="M13" s="16">
        <f t="shared" si="4"/>
        <v>646987287</v>
      </c>
      <c r="N13" s="19">
        <f t="shared" si="6"/>
        <v>0.80571243537989523</v>
      </c>
      <c r="O13" s="20">
        <f t="shared" si="7"/>
        <v>0.1942875646201048</v>
      </c>
    </row>
    <row r="14" spans="1:15" x14ac:dyDescent="0.2">
      <c r="A14" s="15">
        <v>2013</v>
      </c>
      <c r="B14" s="16">
        <f>+'[1]Full SSA'!K51</f>
        <v>142976486</v>
      </c>
      <c r="C14" s="16">
        <f>+'[1] ROW by Qtr and Type'!F97</f>
        <v>22267890</v>
      </c>
      <c r="D14" s="16">
        <f t="shared" si="0"/>
        <v>165244376</v>
      </c>
      <c r="E14" s="16">
        <f t="shared" si="3"/>
        <v>821127643</v>
      </c>
      <c r="F14" s="19">
        <f t="shared" si="5"/>
        <v>0.86524267549051115</v>
      </c>
      <c r="G14" s="20">
        <f t="shared" si="5"/>
        <v>0.13475732450948891</v>
      </c>
      <c r="H14" s="19"/>
      <c r="I14" s="15">
        <v>2013</v>
      </c>
      <c r="J14" s="16">
        <f t="shared" si="1"/>
        <v>142976486</v>
      </c>
      <c r="K14" s="16">
        <f>+'[1] ROW Endemic Full'!F42</f>
        <v>21368712</v>
      </c>
      <c r="L14" s="16">
        <f t="shared" si="2"/>
        <v>164345198</v>
      </c>
      <c r="M14" s="16">
        <f t="shared" si="4"/>
        <v>811332485</v>
      </c>
      <c r="N14" s="19">
        <f t="shared" si="6"/>
        <v>0.86997665730397555</v>
      </c>
      <c r="O14" s="20">
        <f t="shared" si="7"/>
        <v>0.1300233426960245</v>
      </c>
    </row>
    <row r="15" spans="1:15" x14ac:dyDescent="0.2">
      <c r="A15" s="15">
        <v>2014</v>
      </c>
      <c r="B15" s="16">
        <f>+'[1]Full SSA'!L51</f>
        <v>189205502</v>
      </c>
      <c r="C15" s="16">
        <f>+'[1] ROW by Qtr and Type'!G97</f>
        <v>22151629</v>
      </c>
      <c r="D15" s="16">
        <f t="shared" si="0"/>
        <v>211357131</v>
      </c>
      <c r="E15" s="16">
        <f t="shared" si="3"/>
        <v>1032484774</v>
      </c>
      <c r="F15" s="19">
        <f t="shared" si="5"/>
        <v>0.89519336823322038</v>
      </c>
      <c r="G15" s="20">
        <f t="shared" si="5"/>
        <v>0.10480663176677961</v>
      </c>
      <c r="H15" s="19"/>
      <c r="I15" s="15">
        <v>2014</v>
      </c>
      <c r="J15" s="16">
        <f t="shared" si="1"/>
        <v>189205502</v>
      </c>
      <c r="K15" s="16">
        <f>+'[1] ROW Endemic Full'!G42</f>
        <v>20738639</v>
      </c>
      <c r="L15" s="16">
        <f t="shared" si="2"/>
        <v>209944141</v>
      </c>
      <c r="M15" s="16">
        <f t="shared" si="4"/>
        <v>1021276626</v>
      </c>
      <c r="N15" s="19">
        <f t="shared" si="6"/>
        <v>0.90121830072885911</v>
      </c>
      <c r="O15" s="20">
        <f t="shared" si="7"/>
        <v>9.8781699271140888E-2</v>
      </c>
    </row>
    <row r="16" spans="1:15" x14ac:dyDescent="0.2">
      <c r="A16" s="15">
        <v>2015</v>
      </c>
      <c r="B16" s="16">
        <f>+'[1]Full SSA'!M51</f>
        <v>177876883</v>
      </c>
      <c r="C16" s="16">
        <f>+'[1] ROW by Qtr and Type'!H97</f>
        <v>28904667</v>
      </c>
      <c r="D16" s="16">
        <f t="shared" si="0"/>
        <v>206781550</v>
      </c>
      <c r="E16" s="16">
        <f t="shared" si="3"/>
        <v>1239266324</v>
      </c>
      <c r="F16" s="19">
        <f t="shared" si="5"/>
        <v>0.8602164119574498</v>
      </c>
      <c r="G16" s="20">
        <f t="shared" si="5"/>
        <v>0.13978358804255023</v>
      </c>
      <c r="H16" s="19"/>
      <c r="I16" s="15">
        <v>2015</v>
      </c>
      <c r="J16" s="16">
        <f t="shared" si="1"/>
        <v>177876883</v>
      </c>
      <c r="K16" s="16">
        <f>+'[1] ROW Endemic Full'!H42</f>
        <v>27321388</v>
      </c>
      <c r="L16" s="16">
        <f t="shared" si="2"/>
        <v>205198271</v>
      </c>
      <c r="M16" s="16">
        <f t="shared" si="4"/>
        <v>1226474897</v>
      </c>
      <c r="N16" s="19">
        <f t="shared" si="6"/>
        <v>0.86685371242723586</v>
      </c>
      <c r="O16" s="20">
        <f t="shared" si="7"/>
        <v>0.1331462875727642</v>
      </c>
    </row>
    <row r="17" spans="1:15" x14ac:dyDescent="0.2">
      <c r="A17" s="15">
        <v>2016</v>
      </c>
      <c r="B17" s="16">
        <f>+'[1]Full SSA'!N51</f>
        <v>137724562</v>
      </c>
      <c r="C17" s="16">
        <f>+'[1] ROW by Qtr and Type'!I97</f>
        <v>25811705</v>
      </c>
      <c r="D17" s="16">
        <f t="shared" si="0"/>
        <v>163536267</v>
      </c>
      <c r="E17" s="16">
        <f t="shared" si="3"/>
        <v>1402802591</v>
      </c>
      <c r="F17" s="19">
        <f t="shared" si="5"/>
        <v>0.84216525500120409</v>
      </c>
      <c r="G17" s="20">
        <f t="shared" si="5"/>
        <v>0.15783474499879591</v>
      </c>
      <c r="H17" s="19" t="s">
        <v>28</v>
      </c>
      <c r="I17" s="15">
        <v>2016</v>
      </c>
      <c r="J17" s="16">
        <f t="shared" si="1"/>
        <v>137724562</v>
      </c>
      <c r="K17" s="16">
        <f>+'[1] ROW Endemic Full'!I42</f>
        <v>23841393</v>
      </c>
      <c r="L17" s="16">
        <f t="shared" si="2"/>
        <v>161565955</v>
      </c>
      <c r="M17" s="16">
        <f t="shared" si="4"/>
        <v>1388040852</v>
      </c>
      <c r="N17" s="19">
        <f t="shared" si="6"/>
        <v>0.85243553940556349</v>
      </c>
      <c r="O17" s="20">
        <f t="shared" si="7"/>
        <v>0.14756446059443651</v>
      </c>
    </row>
    <row r="18" spans="1:15" x14ac:dyDescent="0.2">
      <c r="A18" s="15">
        <v>2017</v>
      </c>
      <c r="B18" s="16">
        <f>+'[1]Full SSA'!O51</f>
        <v>202908557</v>
      </c>
      <c r="C18" s="16">
        <f>+'[1] ROW by Qtr and Type'!J97</f>
        <v>50810329</v>
      </c>
      <c r="D18" s="16">
        <f t="shared" si="0"/>
        <v>253718886</v>
      </c>
      <c r="E18" s="16">
        <f t="shared" si="3"/>
        <v>1656521477</v>
      </c>
      <c r="F18" s="19">
        <f t="shared" si="5"/>
        <v>0.79973769473353273</v>
      </c>
      <c r="G18" s="20">
        <f t="shared" si="5"/>
        <v>0.20026230526646724</v>
      </c>
      <c r="H18" s="19"/>
      <c r="I18" s="15">
        <v>2017</v>
      </c>
      <c r="J18" s="16">
        <f t="shared" si="1"/>
        <v>202908557</v>
      </c>
      <c r="K18" s="16">
        <f>+'[1] ROW Endemic Full'!J42</f>
        <v>49798170</v>
      </c>
      <c r="L18" s="16">
        <f t="shared" si="2"/>
        <v>252706727</v>
      </c>
      <c r="M18" s="16">
        <f t="shared" si="4"/>
        <v>1640747579</v>
      </c>
      <c r="N18" s="19">
        <f t="shared" si="6"/>
        <v>0.80294086116670726</v>
      </c>
      <c r="O18" s="20">
        <f t="shared" si="7"/>
        <v>0.19705913883329271</v>
      </c>
    </row>
    <row r="19" spans="1:15" x14ac:dyDescent="0.2">
      <c r="A19" s="15">
        <v>2018</v>
      </c>
      <c r="B19" s="16">
        <f>+'[1]Full SSA'!P51</f>
        <v>172405858</v>
      </c>
      <c r="C19" s="16">
        <f>+'[1]Ex-Africa Del 2018'!B397+'[1]Ex-Africa Del 2018'!B794</f>
        <v>26184837</v>
      </c>
      <c r="D19" s="16">
        <f t="shared" si="0"/>
        <v>198590695</v>
      </c>
      <c r="E19" s="16">
        <f t="shared" si="3"/>
        <v>1855112172</v>
      </c>
      <c r="F19" s="19">
        <f>+B19/$D19</f>
        <v>0.86814670747791078</v>
      </c>
      <c r="G19" s="20">
        <f t="shared" si="5"/>
        <v>0.13185329252208922</v>
      </c>
      <c r="H19" s="19"/>
      <c r="I19" s="15">
        <v>2018</v>
      </c>
      <c r="J19" s="16">
        <f t="shared" si="1"/>
        <v>172405858</v>
      </c>
      <c r="K19" s="16">
        <f>+'[1] ROW Endemic Full'!K42</f>
        <v>24848979</v>
      </c>
      <c r="L19" s="16">
        <f t="shared" si="2"/>
        <v>197254837</v>
      </c>
      <c r="M19" s="16">
        <f t="shared" si="4"/>
        <v>1838002416</v>
      </c>
      <c r="N19" s="19">
        <f t="shared" si="6"/>
        <v>0.87402600930896313</v>
      </c>
      <c r="O19" s="20">
        <f t="shared" si="7"/>
        <v>0.1259739906910369</v>
      </c>
    </row>
    <row r="20" spans="1:15" x14ac:dyDescent="0.2">
      <c r="A20" s="15">
        <v>2019</v>
      </c>
      <c r="B20" s="16">
        <f>+'[1]Full SSA'!Q51</f>
        <v>212847696</v>
      </c>
      <c r="C20" s="16">
        <f>+'[1]Ex Africa Del 2019'!C397+'[1]Ex Africa Del 2019'!C794+'[1]Ex Africa Del 2019'!C1182</f>
        <v>41146281</v>
      </c>
      <c r="D20" s="16">
        <f t="shared" si="0"/>
        <v>253993977</v>
      </c>
      <c r="E20" s="16">
        <f t="shared" si="3"/>
        <v>2109106149</v>
      </c>
      <c r="F20" s="19">
        <f t="shared" si="5"/>
        <v>0.83800292634498175</v>
      </c>
      <c r="G20" s="20">
        <f t="shared" si="5"/>
        <v>0.1619970736550182</v>
      </c>
      <c r="H20" s="19"/>
      <c r="I20" s="15">
        <v>2019</v>
      </c>
      <c r="J20" s="16">
        <f>+'[1]SSA endemic'!C51</f>
        <v>212847696</v>
      </c>
      <c r="K20" s="16">
        <f>+'[1] ROW Endemic Full'!L42</f>
        <v>39846697</v>
      </c>
      <c r="L20" s="16">
        <f t="shared" si="2"/>
        <v>252694393</v>
      </c>
      <c r="M20" s="16">
        <f t="shared" si="4"/>
        <v>2090696809</v>
      </c>
      <c r="N20" s="19">
        <f t="shared" si="6"/>
        <v>0.84231269824811661</v>
      </c>
      <c r="O20" s="20">
        <f t="shared" si="7"/>
        <v>0.15768730175188336</v>
      </c>
    </row>
    <row r="21" spans="1:15" x14ac:dyDescent="0.2">
      <c r="A21" s="15">
        <v>2020</v>
      </c>
      <c r="B21" s="16">
        <f>+'[1]Full SSA'!R51</f>
        <v>209210311</v>
      </c>
      <c r="C21" s="16">
        <f>+'[1]Ex Africa del 2020'!B396+'[1]Ex Africa del 2020'!B793+'[1]Ex Africa del 2020'!B1190</f>
        <v>44090650</v>
      </c>
      <c r="D21" s="16">
        <f t="shared" si="0"/>
        <v>253300961</v>
      </c>
      <c r="E21" s="16">
        <f t="shared" si="3"/>
        <v>2362407110</v>
      </c>
      <c r="F21" s="19">
        <f t="shared" si="5"/>
        <v>0.82593571763038043</v>
      </c>
      <c r="G21" s="20">
        <f t="shared" si="5"/>
        <v>0.1740642823696196</v>
      </c>
      <c r="H21" s="19"/>
      <c r="I21" s="15">
        <v>2020</v>
      </c>
      <c r="J21" s="16">
        <f>+'[1]SSA endemic'!D51</f>
        <v>209210311</v>
      </c>
      <c r="K21" s="16">
        <f>+'[1] ROW Endemic Full'!M42</f>
        <v>43020953</v>
      </c>
      <c r="L21" s="16">
        <f t="shared" si="2"/>
        <v>252231264</v>
      </c>
      <c r="M21" s="16">
        <f t="shared" si="4"/>
        <v>2342928073</v>
      </c>
      <c r="N21" s="19">
        <f t="shared" si="6"/>
        <v>0.82943845930217441</v>
      </c>
      <c r="O21" s="20">
        <f t="shared" si="7"/>
        <v>0.17056154069782561</v>
      </c>
    </row>
    <row r="22" spans="1:15" x14ac:dyDescent="0.2">
      <c r="A22" s="15">
        <v>2021</v>
      </c>
      <c r="B22" s="16">
        <f>+'[1]Full SSA'!S51</f>
        <v>205582406</v>
      </c>
      <c r="C22" s="16">
        <f>+'[1]Ex Africa 2021'!B1286</f>
        <v>14140924</v>
      </c>
      <c r="D22" s="16">
        <f t="shared" si="0"/>
        <v>219723330</v>
      </c>
      <c r="E22" s="16">
        <f t="shared" si="3"/>
        <v>2582130440</v>
      </c>
      <c r="F22" s="19">
        <f t="shared" si="5"/>
        <v>0.93564213686366393</v>
      </c>
      <c r="G22" s="20">
        <f t="shared" si="5"/>
        <v>6.4357863136336041E-2</v>
      </c>
      <c r="H22" s="19"/>
      <c r="I22" s="15">
        <v>2021</v>
      </c>
      <c r="J22" s="16">
        <f>+'[1]SSA endemic'!E51</f>
        <v>205577406</v>
      </c>
      <c r="K22" s="16">
        <f>+'[1] ROW Endemic Full'!N42</f>
        <v>13349048</v>
      </c>
      <c r="L22" s="16">
        <f t="shared" si="2"/>
        <v>218926454</v>
      </c>
      <c r="M22" s="16">
        <f t="shared" si="4"/>
        <v>2561854527</v>
      </c>
      <c r="N22" s="19">
        <f t="shared" si="6"/>
        <v>0.93902496589105677</v>
      </c>
      <c r="O22" s="20">
        <f t="shared" si="7"/>
        <v>6.0975034108943268E-2</v>
      </c>
    </row>
    <row r="23" spans="1:15" x14ac:dyDescent="0.2">
      <c r="A23" s="15">
        <v>2022</v>
      </c>
      <c r="B23" s="16">
        <f>+'[1]Full SSA'!T51</f>
        <v>259459521</v>
      </c>
      <c r="C23" s="16">
        <f>+'[1]Ex Africa 2022'!B1287</f>
        <v>23264300</v>
      </c>
      <c r="D23" s="16">
        <f t="shared" si="0"/>
        <v>282723821</v>
      </c>
      <c r="E23" s="16">
        <f t="shared" si="3"/>
        <v>2864854261</v>
      </c>
      <c r="F23" s="19">
        <f t="shared" si="5"/>
        <v>0.91771368992639646</v>
      </c>
      <c r="G23" s="20">
        <f>+C23/$D23</f>
        <v>8.2286310073603597E-2</v>
      </c>
      <c r="H23" s="19"/>
      <c r="I23" s="15">
        <v>2022</v>
      </c>
      <c r="J23" s="16">
        <f>+'[1]SSA endemic'!F51</f>
        <v>259449521</v>
      </c>
      <c r="K23" s="16">
        <f>+'[1] ROW Endemic Full'!O42</f>
        <v>21903605</v>
      </c>
      <c r="L23" s="16">
        <f t="shared" si="2"/>
        <v>281353126</v>
      </c>
      <c r="M23" s="16">
        <f t="shared" si="4"/>
        <v>2843207653</v>
      </c>
      <c r="N23" s="19">
        <f t="shared" si="6"/>
        <v>0.92214906117659412</v>
      </c>
      <c r="O23" s="20">
        <f t="shared" si="7"/>
        <v>7.7850938823405852E-2</v>
      </c>
    </row>
    <row r="24" spans="1:15" x14ac:dyDescent="0.2">
      <c r="A24" s="15">
        <v>2023</v>
      </c>
      <c r="B24" s="16">
        <f>+'[1]Full SSA'!U51</f>
        <v>195375167</v>
      </c>
      <c r="C24" s="16">
        <f>+'[1]Ex-Africa 2023'!B1286</f>
        <v>31548679</v>
      </c>
      <c r="D24" s="16">
        <f t="shared" ref="D24:D26" si="8">SUM(B24:C24)</f>
        <v>226923846</v>
      </c>
      <c r="E24" s="16">
        <f t="shared" si="3"/>
        <v>3091778107</v>
      </c>
      <c r="F24" s="19">
        <f t="shared" si="5"/>
        <v>0.86097239423661098</v>
      </c>
      <c r="G24" s="20">
        <f>+C24/$D24</f>
        <v>0.13902760576338902</v>
      </c>
      <c r="H24" s="19"/>
      <c r="I24" s="15">
        <v>2023</v>
      </c>
      <c r="J24" s="16">
        <f>+'[1]SSA endemic'!G51</f>
        <v>195375167</v>
      </c>
      <c r="K24" s="16">
        <f>+'[1] ROW Endemic Full'!P42</f>
        <v>30324755</v>
      </c>
      <c r="L24" s="16">
        <f t="shared" ref="L24:L26" si="9">SUM(J24:K24)</f>
        <v>225699922</v>
      </c>
      <c r="M24" s="16">
        <f t="shared" si="4"/>
        <v>3068907575</v>
      </c>
      <c r="N24" s="19">
        <f t="shared" si="6"/>
        <v>0.86564126947283571</v>
      </c>
      <c r="O24" s="20">
        <f t="shared" si="7"/>
        <v>0.13435873052716429</v>
      </c>
    </row>
    <row r="25" spans="1:15" x14ac:dyDescent="0.2">
      <c r="A25" s="15">
        <v>2024</v>
      </c>
      <c r="B25" s="16">
        <f>+'[1]Full SSA'!Z51</f>
        <v>167525359</v>
      </c>
      <c r="C25" s="16">
        <f>+'[1]Ex-Africa 2024'!B1386</f>
        <v>17859464</v>
      </c>
      <c r="D25" s="16">
        <f t="shared" si="8"/>
        <v>185384823</v>
      </c>
      <c r="E25" s="16">
        <f t="shared" si="3"/>
        <v>3277162930</v>
      </c>
      <c r="F25" s="19">
        <f t="shared" si="5"/>
        <v>0.90366275021337639</v>
      </c>
      <c r="G25" s="20">
        <f>+C25/$D25</f>
        <v>9.6337249786623586E-2</v>
      </c>
      <c r="H25" s="19"/>
      <c r="I25" s="15">
        <v>2024</v>
      </c>
      <c r="J25" s="16">
        <f>+'[1]SSA endemic'!L51</f>
        <v>167518790</v>
      </c>
      <c r="K25" s="16">
        <f>+'[1] ROW Endemic Full'!Q42</f>
        <v>16862773</v>
      </c>
      <c r="L25" s="16">
        <f t="shared" si="9"/>
        <v>184381563</v>
      </c>
      <c r="M25" s="16">
        <f t="shared" si="4"/>
        <v>3253289138</v>
      </c>
      <c r="N25" s="19">
        <f t="shared" si="6"/>
        <v>0.90854414765970937</v>
      </c>
      <c r="O25" s="20">
        <f t="shared" si="7"/>
        <v>9.1455852340290661E-2</v>
      </c>
    </row>
    <row r="26" spans="1:15" x14ac:dyDescent="0.2">
      <c r="A26" s="15" t="s">
        <v>29</v>
      </c>
      <c r="B26" s="16">
        <f>+[1]Totals!EG93</f>
        <v>66048601</v>
      </c>
      <c r="C26" s="16">
        <f>+'[1]Ex-Africa 2025'!B1287</f>
        <v>2406004</v>
      </c>
      <c r="D26" s="16">
        <f t="shared" si="8"/>
        <v>68454605</v>
      </c>
      <c r="E26" s="16">
        <f t="shared" si="3"/>
        <v>3345617535</v>
      </c>
      <c r="F26" s="19">
        <f t="shared" ref="F26:F27" si="10">+B26/$D26</f>
        <v>0.96485256178163614</v>
      </c>
      <c r="G26" s="20">
        <f>+C26/$D26</f>
        <v>3.5147438218363837E-2</v>
      </c>
      <c r="H26" s="19"/>
      <c r="I26" s="15" t="s">
        <v>29</v>
      </c>
      <c r="J26" s="16">
        <f>+'[1]SSA endemic'!Q51</f>
        <v>66048601</v>
      </c>
      <c r="K26" s="16">
        <f>+'[1] ROW Endemic Full'!R42</f>
        <v>2010129</v>
      </c>
      <c r="L26" s="16">
        <f t="shared" si="9"/>
        <v>68058730</v>
      </c>
      <c r="M26" s="16">
        <f t="shared" si="4"/>
        <v>3321347868</v>
      </c>
      <c r="N26" s="19">
        <f t="shared" si="6"/>
        <v>0.97046478827918181</v>
      </c>
      <c r="O26" s="20">
        <f t="shared" si="7"/>
        <v>2.9535211720818182E-2</v>
      </c>
    </row>
    <row r="27" spans="1:15" s="2" customFormat="1" ht="13.5" thickBot="1" x14ac:dyDescent="0.25">
      <c r="A27" s="21" t="s">
        <v>23</v>
      </c>
      <c r="B27" s="22">
        <f>SUM(B5:B26)</f>
        <v>2904470608</v>
      </c>
      <c r="C27" s="22">
        <f>SUM(C5:C26)</f>
        <v>441146927</v>
      </c>
      <c r="D27" s="22">
        <f>SUM(D5:D26)</f>
        <v>3345617535</v>
      </c>
      <c r="E27" s="22"/>
      <c r="F27" s="23">
        <f t="shared" si="10"/>
        <v>0.86814185351883022</v>
      </c>
      <c r="G27" s="24">
        <f>+C27/$D27</f>
        <v>0.13185814648116972</v>
      </c>
      <c r="H27" s="25"/>
      <c r="I27" s="21" t="s">
        <v>23</v>
      </c>
      <c r="J27" s="22">
        <f>SUM(J5:J26)</f>
        <v>2904449039</v>
      </c>
      <c r="K27" s="22">
        <f>SUM(K5:K26)</f>
        <v>416898829</v>
      </c>
      <c r="L27" s="22">
        <f>SUM(L5:L26)</f>
        <v>3321347868</v>
      </c>
      <c r="M27" s="22"/>
      <c r="N27" s="23">
        <f>+J27/L27</f>
        <v>0.87447902310484504</v>
      </c>
      <c r="O27" s="24">
        <f>+K27/L27</f>
        <v>0.1255209768951549</v>
      </c>
    </row>
    <row r="54" spans="2:14" x14ac:dyDescent="0.2">
      <c r="F54" s="14"/>
      <c r="G54" s="14"/>
      <c r="H54" s="14"/>
      <c r="I54" s="17"/>
      <c r="J54" s="17"/>
      <c r="M54" s="17"/>
      <c r="N54" s="17"/>
    </row>
    <row r="55" spans="2:14" x14ac:dyDescent="0.2">
      <c r="I55" s="17"/>
      <c r="J55" s="17"/>
      <c r="M55" s="17"/>
      <c r="N55" s="17"/>
    </row>
    <row r="56" spans="2:14" x14ac:dyDescent="0.2">
      <c r="I56" s="17"/>
      <c r="J56" s="17"/>
      <c r="M56" s="17"/>
      <c r="N56" s="17"/>
    </row>
    <row r="57" spans="2:14" x14ac:dyDescent="0.2">
      <c r="B57" s="17"/>
      <c r="I57" s="17"/>
      <c r="J57" s="17"/>
      <c r="M57" s="17"/>
      <c r="N57" s="17"/>
    </row>
    <row r="58" spans="2:14" x14ac:dyDescent="0.2">
      <c r="B58" s="17"/>
      <c r="I58" s="17"/>
      <c r="J58" s="17"/>
      <c r="M58" s="17"/>
      <c r="N58" s="17"/>
    </row>
    <row r="59" spans="2:14" x14ac:dyDescent="0.2">
      <c r="B59" s="17"/>
      <c r="I59" s="17"/>
      <c r="J59" s="17"/>
      <c r="M59" s="17"/>
      <c r="N59" s="17"/>
    </row>
    <row r="60" spans="2:14" x14ac:dyDescent="0.2">
      <c r="B60" s="17"/>
      <c r="I60" s="17"/>
      <c r="J60" s="17"/>
      <c r="M60" s="17"/>
      <c r="N60" s="17"/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9670-4C3E-4E4A-B8E9-FC5B963B070D}">
  <sheetPr>
    <pageSetUpPr fitToPage="1"/>
  </sheetPr>
  <dimension ref="A1:BP65"/>
  <sheetViews>
    <sheetView workbookViewId="0">
      <selection activeCell="L21" sqref="L21"/>
    </sheetView>
  </sheetViews>
  <sheetFormatPr defaultRowHeight="15" x14ac:dyDescent="0.25"/>
  <cols>
    <col min="1" max="1" width="15.28515625" style="2" customWidth="1"/>
    <col min="2" max="2" width="16.42578125" style="45" customWidth="1"/>
    <col min="3" max="3" width="12.85546875" style="1" customWidth="1"/>
    <col min="4" max="4" width="14" style="1" customWidth="1"/>
    <col min="5" max="5" width="10.140625" style="1" customWidth="1"/>
    <col min="6" max="6" width="13.7109375" style="1" customWidth="1"/>
    <col min="7" max="7" width="10.7109375" style="1" customWidth="1"/>
    <col min="8" max="8" width="13.7109375" customWidth="1"/>
    <col min="9" max="9" width="3.5703125" customWidth="1"/>
    <col min="10" max="10" width="15.5703125" style="1" customWidth="1"/>
    <col min="11" max="11" width="12.140625" style="1" customWidth="1"/>
    <col min="12" max="12" width="10.5703125" style="1" customWidth="1"/>
    <col min="13" max="13" width="11.28515625" style="1" customWidth="1"/>
    <col min="14" max="14" width="10.7109375" style="1" customWidth="1"/>
    <col min="15" max="15" width="10.28515625" customWidth="1"/>
    <col min="16" max="16" width="10" style="1" customWidth="1"/>
    <col min="17" max="17" width="12.28515625" style="1" customWidth="1"/>
    <col min="18" max="20" width="8.85546875" style="1" customWidth="1"/>
    <col min="22" max="38" width="8.85546875" style="1" customWidth="1"/>
    <col min="40" max="44" width="8.85546875" style="1" customWidth="1"/>
    <col min="46" max="50" width="8.85546875" style="1" customWidth="1"/>
    <col min="52" max="62" width="8.85546875" style="1" customWidth="1"/>
    <col min="64" max="68" width="8.85546875" style="1" customWidth="1"/>
  </cols>
  <sheetData>
    <row r="1" spans="1:17" s="14" customFormat="1" ht="18.75" thickBot="1" x14ac:dyDescent="0.3">
      <c r="A1" s="37" t="s">
        <v>33</v>
      </c>
      <c r="C1" s="4"/>
      <c r="D1" s="4"/>
      <c r="E1" s="4"/>
      <c r="F1" s="4"/>
      <c r="G1" s="4"/>
      <c r="H1" s="4"/>
      <c r="I1" s="4"/>
      <c r="J1" s="3"/>
      <c r="K1" s="4"/>
      <c r="L1" s="4"/>
      <c r="M1" s="4"/>
      <c r="N1" s="3"/>
      <c r="Q1" s="17"/>
    </row>
    <row r="2" spans="1:17" s="14" customFormat="1" ht="15.75" x14ac:dyDescent="0.25">
      <c r="A2" s="38" t="s">
        <v>19</v>
      </c>
      <c r="B2" s="208" t="s">
        <v>9</v>
      </c>
      <c r="C2" s="208"/>
      <c r="D2" s="208" t="s">
        <v>2</v>
      </c>
      <c r="E2" s="208"/>
      <c r="F2" s="208" t="s">
        <v>5</v>
      </c>
      <c r="G2" s="208"/>
      <c r="H2" s="39" t="s">
        <v>23</v>
      </c>
      <c r="I2" s="40"/>
      <c r="K2" s="207"/>
      <c r="L2" s="207"/>
      <c r="M2" s="207"/>
      <c r="N2" s="207"/>
      <c r="O2" s="207"/>
      <c r="P2" s="207"/>
      <c r="Q2" s="17"/>
    </row>
    <row r="3" spans="1:17" s="45" customFormat="1" x14ac:dyDescent="0.25">
      <c r="A3" s="41" t="s">
        <v>20</v>
      </c>
      <c r="B3" s="42" t="s">
        <v>34</v>
      </c>
      <c r="C3" s="43" t="s">
        <v>35</v>
      </c>
      <c r="D3" s="42" t="s">
        <v>34</v>
      </c>
      <c r="E3" s="43" t="s">
        <v>35</v>
      </c>
      <c r="F3" s="42" t="s">
        <v>34</v>
      </c>
      <c r="G3" s="43" t="s">
        <v>35</v>
      </c>
      <c r="H3" s="44" t="s">
        <v>34</v>
      </c>
      <c r="J3" s="46"/>
      <c r="K3" s="47"/>
    </row>
    <row r="4" spans="1:17" s="14" customFormat="1" ht="12.75" x14ac:dyDescent="0.2">
      <c r="A4" s="15">
        <v>2004</v>
      </c>
      <c r="B4" s="48">
        <f>+'[1]Global '!D5</f>
        <v>5617184</v>
      </c>
      <c r="C4" s="49">
        <f>+B4/H4</f>
        <v>1</v>
      </c>
      <c r="D4" s="50"/>
      <c r="E4" s="51"/>
      <c r="F4" s="50"/>
      <c r="G4" s="51"/>
      <c r="H4" s="52">
        <f>+B4+D4+F4</f>
        <v>5617184</v>
      </c>
      <c r="I4" s="16"/>
      <c r="J4" s="45"/>
      <c r="K4" s="17"/>
      <c r="L4" s="16"/>
      <c r="M4" s="19"/>
      <c r="N4" s="19"/>
      <c r="O4" s="17"/>
      <c r="Q4" s="17"/>
    </row>
    <row r="5" spans="1:17" s="14" customFormat="1" ht="12.75" x14ac:dyDescent="0.2">
      <c r="A5" s="15">
        <v>2005</v>
      </c>
      <c r="B5" s="53">
        <f>+'[1]Global '!D6</f>
        <v>16944713</v>
      </c>
      <c r="C5" s="49">
        <f t="shared" ref="C5:C21" si="0">+B5/H5</f>
        <v>1</v>
      </c>
      <c r="D5" s="54"/>
      <c r="E5" s="55"/>
      <c r="F5" s="54"/>
      <c r="G5" s="55"/>
      <c r="H5" s="56">
        <f t="shared" ref="H5:H25" si="1">+B5+D5+F5</f>
        <v>16944713</v>
      </c>
      <c r="I5" s="16"/>
      <c r="J5" s="45"/>
      <c r="K5" s="17"/>
      <c r="L5" s="16"/>
      <c r="M5" s="19"/>
      <c r="N5" s="19"/>
      <c r="O5" s="17"/>
      <c r="Q5" s="17"/>
    </row>
    <row r="6" spans="1:17" s="14" customFormat="1" ht="12.75" x14ac:dyDescent="0.2">
      <c r="A6" s="15">
        <v>2006</v>
      </c>
      <c r="B6" s="53">
        <f>+'[1]Global '!D7</f>
        <v>46842964</v>
      </c>
      <c r="C6" s="49">
        <f t="shared" si="0"/>
        <v>1</v>
      </c>
      <c r="D6" s="54"/>
      <c r="E6" s="55"/>
      <c r="F6" s="54"/>
      <c r="G6" s="55"/>
      <c r="H6" s="56">
        <f t="shared" si="1"/>
        <v>46842964</v>
      </c>
      <c r="I6" s="16"/>
      <c r="J6" s="45"/>
      <c r="K6" s="17"/>
      <c r="L6" s="16"/>
      <c r="M6" s="19"/>
      <c r="N6" s="19"/>
      <c r="O6" s="17"/>
      <c r="Q6" s="17"/>
    </row>
    <row r="7" spans="1:17" s="14" customFormat="1" ht="12.75" x14ac:dyDescent="0.2">
      <c r="A7" s="15">
        <v>2007</v>
      </c>
      <c r="B7" s="53">
        <f>+'[1]Global '!D8</f>
        <v>43805000</v>
      </c>
      <c r="C7" s="49">
        <f t="shared" si="0"/>
        <v>1</v>
      </c>
      <c r="D7" s="54"/>
      <c r="E7" s="55"/>
      <c r="F7" s="54"/>
      <c r="G7" s="55"/>
      <c r="H7" s="56">
        <f t="shared" si="1"/>
        <v>43805000</v>
      </c>
      <c r="I7" s="16"/>
      <c r="J7" s="45"/>
      <c r="K7" s="17"/>
      <c r="L7" s="16"/>
      <c r="M7" s="19"/>
      <c r="N7" s="19"/>
      <c r="O7" s="17"/>
      <c r="Q7" s="17"/>
    </row>
    <row r="8" spans="1:17" s="14" customFormat="1" ht="12.75" x14ac:dyDescent="0.2">
      <c r="A8" s="15">
        <v>2008</v>
      </c>
      <c r="B8" s="53">
        <f>+'[1]Global '!D9</f>
        <v>60151197</v>
      </c>
      <c r="C8" s="49">
        <f t="shared" si="0"/>
        <v>1</v>
      </c>
      <c r="D8" s="54"/>
      <c r="E8" s="55"/>
      <c r="F8" s="54"/>
      <c r="G8" s="55"/>
      <c r="H8" s="56">
        <f t="shared" si="1"/>
        <v>60151197</v>
      </c>
      <c r="I8" s="16"/>
      <c r="J8" s="45"/>
      <c r="K8" s="17"/>
      <c r="L8" s="16"/>
      <c r="M8" s="16"/>
      <c r="N8" s="19"/>
      <c r="O8" s="17"/>
      <c r="Q8" s="17"/>
    </row>
    <row r="9" spans="1:17" s="14" customFormat="1" ht="12.75" x14ac:dyDescent="0.2">
      <c r="A9" s="15">
        <v>2009</v>
      </c>
      <c r="B9" s="53">
        <f>+'[1]Global '!D10</f>
        <v>101703454</v>
      </c>
      <c r="C9" s="49">
        <f t="shared" si="0"/>
        <v>1</v>
      </c>
      <c r="D9" s="54"/>
      <c r="E9" s="55"/>
      <c r="F9" s="54"/>
      <c r="G9" s="55"/>
      <c r="H9" s="56">
        <f t="shared" si="1"/>
        <v>101703454</v>
      </c>
      <c r="I9" s="16"/>
      <c r="J9" s="45"/>
      <c r="K9" s="16"/>
      <c r="L9" s="19"/>
      <c r="M9" s="16"/>
      <c r="N9" s="19"/>
      <c r="O9" s="17"/>
      <c r="Q9" s="17"/>
    </row>
    <row r="10" spans="1:17" s="14" customFormat="1" ht="12.75" x14ac:dyDescent="0.2">
      <c r="A10" s="15">
        <v>2010</v>
      </c>
      <c r="B10" s="53">
        <f>+'[1]Global '!D11</f>
        <v>165682978</v>
      </c>
      <c r="C10" s="49">
        <f t="shared" si="0"/>
        <v>1</v>
      </c>
      <c r="D10" s="54"/>
      <c r="E10" s="55"/>
      <c r="F10" s="54"/>
      <c r="G10" s="55"/>
      <c r="H10" s="56">
        <f t="shared" si="1"/>
        <v>165682978</v>
      </c>
      <c r="I10" s="16"/>
      <c r="J10" s="45"/>
      <c r="K10" s="16"/>
      <c r="L10" s="19"/>
      <c r="M10" s="16"/>
      <c r="N10" s="19"/>
      <c r="O10" s="17"/>
      <c r="Q10" s="17"/>
    </row>
    <row r="11" spans="1:17" s="14" customFormat="1" ht="12.75" x14ac:dyDescent="0.2">
      <c r="A11" s="15">
        <v>2011</v>
      </c>
      <c r="B11" s="53">
        <f>+'[1]Global '!D12</f>
        <v>126681498</v>
      </c>
      <c r="C11" s="49">
        <f t="shared" si="0"/>
        <v>1</v>
      </c>
      <c r="D11" s="54"/>
      <c r="E11" s="55"/>
      <c r="F11" s="54"/>
      <c r="G11" s="55"/>
      <c r="H11" s="56">
        <f t="shared" si="1"/>
        <v>126681498</v>
      </c>
      <c r="I11" s="16"/>
      <c r="J11" s="45"/>
      <c r="K11" s="16"/>
      <c r="L11" s="19"/>
      <c r="M11" s="16"/>
      <c r="N11" s="19"/>
      <c r="O11" s="17"/>
      <c r="Q11" s="17"/>
    </row>
    <row r="12" spans="1:17" s="14" customFormat="1" ht="12.75" x14ac:dyDescent="0.2">
      <c r="A12" s="15">
        <v>2012</v>
      </c>
      <c r="B12" s="53">
        <f>+'[1]Global '!D13</f>
        <v>88454279</v>
      </c>
      <c r="C12" s="49">
        <f t="shared" si="0"/>
        <v>1</v>
      </c>
      <c r="D12" s="54"/>
      <c r="E12" s="55"/>
      <c r="F12" s="54"/>
      <c r="G12" s="55"/>
      <c r="H12" s="56">
        <f t="shared" si="1"/>
        <v>88454279</v>
      </c>
      <c r="I12" s="16"/>
      <c r="J12" s="45"/>
      <c r="K12" s="16"/>
      <c r="L12" s="19"/>
      <c r="M12" s="16"/>
      <c r="N12" s="19"/>
      <c r="O12" s="17"/>
      <c r="Q12" s="17"/>
    </row>
    <row r="13" spans="1:17" s="14" customFormat="1" ht="12.75" x14ac:dyDescent="0.2">
      <c r="A13" s="15">
        <v>2013</v>
      </c>
      <c r="B13" s="53">
        <f>+'[1]Global '!D14</f>
        <v>165244376</v>
      </c>
      <c r="C13" s="49">
        <f t="shared" si="0"/>
        <v>1</v>
      </c>
      <c r="D13" s="54"/>
      <c r="E13" s="55"/>
      <c r="F13" s="54"/>
      <c r="G13" s="55"/>
      <c r="H13" s="56">
        <f t="shared" si="1"/>
        <v>165244376</v>
      </c>
      <c r="I13" s="16"/>
      <c r="J13" s="45"/>
      <c r="K13" s="16"/>
      <c r="L13" s="19"/>
      <c r="M13" s="16"/>
      <c r="N13" s="19"/>
      <c r="O13" s="17"/>
      <c r="Q13" s="17"/>
    </row>
    <row r="14" spans="1:17" s="14" customFormat="1" ht="12.75" x14ac:dyDescent="0.2">
      <c r="A14" s="15">
        <v>2014</v>
      </c>
      <c r="B14" s="53">
        <f>+'[1]Global '!D15</f>
        <v>211357131</v>
      </c>
      <c r="C14" s="49">
        <f t="shared" si="0"/>
        <v>1</v>
      </c>
      <c r="D14" s="54"/>
      <c r="E14" s="55"/>
      <c r="F14" s="54"/>
      <c r="G14" s="55"/>
      <c r="H14" s="56">
        <f t="shared" si="1"/>
        <v>211357131</v>
      </c>
      <c r="I14" s="16"/>
      <c r="J14" s="45"/>
      <c r="K14" s="16"/>
      <c r="L14" s="19"/>
      <c r="M14" s="16"/>
      <c r="N14" s="19"/>
      <c r="O14" s="17"/>
      <c r="Q14" s="17"/>
    </row>
    <row r="15" spans="1:17" s="14" customFormat="1" ht="12.75" x14ac:dyDescent="0.2">
      <c r="A15" s="15">
        <v>2015</v>
      </c>
      <c r="B15" s="53">
        <f>+'[1]Global '!D16</f>
        <v>206781550</v>
      </c>
      <c r="C15" s="49">
        <f t="shared" si="0"/>
        <v>1</v>
      </c>
      <c r="D15" s="54"/>
      <c r="E15" s="55"/>
      <c r="F15" s="54"/>
      <c r="G15" s="55"/>
      <c r="H15" s="56">
        <f t="shared" si="1"/>
        <v>206781550</v>
      </c>
      <c r="I15" s="16"/>
      <c r="J15" s="45"/>
      <c r="K15" s="16"/>
      <c r="L15" s="19"/>
      <c r="M15" s="16"/>
      <c r="N15" s="19"/>
      <c r="O15" s="17"/>
      <c r="Q15" s="17"/>
    </row>
    <row r="16" spans="1:17" s="14" customFormat="1" ht="12.75" x14ac:dyDescent="0.2">
      <c r="A16" s="15">
        <v>2016</v>
      </c>
      <c r="B16" s="53">
        <f>+'[1]Global '!D17</f>
        <v>163536267</v>
      </c>
      <c r="C16" s="49">
        <f t="shared" si="0"/>
        <v>1</v>
      </c>
      <c r="D16" s="54"/>
      <c r="E16" s="55"/>
      <c r="F16" s="54"/>
      <c r="G16" s="55"/>
      <c r="H16" s="56">
        <f t="shared" si="1"/>
        <v>163536267</v>
      </c>
      <c r="I16" s="16"/>
      <c r="J16" s="45"/>
      <c r="K16" s="16"/>
      <c r="L16" s="19"/>
      <c r="M16" s="16"/>
      <c r="N16" s="19"/>
      <c r="O16" s="17"/>
      <c r="Q16" s="17"/>
    </row>
    <row r="17" spans="1:17" s="14" customFormat="1" ht="12.75" x14ac:dyDescent="0.2">
      <c r="A17" s="15">
        <v>2017</v>
      </c>
      <c r="B17" s="53">
        <f>+'[1]Global '!D18</f>
        <v>253718886</v>
      </c>
      <c r="C17" s="49">
        <f>+B17/H17</f>
        <v>1</v>
      </c>
      <c r="D17" s="54"/>
      <c r="E17" s="55"/>
      <c r="F17" s="54"/>
      <c r="G17" s="55"/>
      <c r="H17" s="56">
        <f t="shared" si="1"/>
        <v>253718886</v>
      </c>
      <c r="I17" s="16"/>
      <c r="J17" s="45"/>
      <c r="K17" s="16"/>
      <c r="L17" s="19"/>
      <c r="M17" s="16"/>
      <c r="N17" s="19"/>
      <c r="O17" s="17"/>
      <c r="Q17" s="17"/>
    </row>
    <row r="18" spans="1:17" s="14" customFormat="1" ht="12.75" x14ac:dyDescent="0.2">
      <c r="A18" s="15">
        <v>2018</v>
      </c>
      <c r="B18" s="53">
        <f>+[1]Totals!E163</f>
        <v>193481156</v>
      </c>
      <c r="C18" s="49">
        <f>+B18/H18</f>
        <v>0.97427100499346153</v>
      </c>
      <c r="D18" s="53">
        <f>+[1]Totals!F163</f>
        <v>5109539</v>
      </c>
      <c r="E18" s="57">
        <f t="shared" ref="E18:E25" si="2">+D18/H18</f>
        <v>2.5728995006538448E-2</v>
      </c>
      <c r="F18" s="54">
        <v>0</v>
      </c>
      <c r="G18" s="57">
        <f>+F18/H18</f>
        <v>0</v>
      </c>
      <c r="H18" s="56">
        <f t="shared" si="1"/>
        <v>198590695</v>
      </c>
      <c r="I18" s="16"/>
      <c r="J18" s="45"/>
      <c r="K18" s="16"/>
      <c r="L18" s="19"/>
      <c r="M18" s="16"/>
      <c r="N18" s="19"/>
      <c r="O18" s="17"/>
      <c r="Q18" s="17"/>
    </row>
    <row r="19" spans="1:17" s="14" customFormat="1" ht="12.75" x14ac:dyDescent="0.2">
      <c r="A19" s="15">
        <v>2019</v>
      </c>
      <c r="B19" s="53">
        <f>+[1]Totals!I163</f>
        <v>231770760</v>
      </c>
      <c r="C19" s="49">
        <f t="shared" si="0"/>
        <v>0.91250494494993473</v>
      </c>
      <c r="D19" s="53">
        <f>+[1]Totals!J163</f>
        <v>18078117</v>
      </c>
      <c r="E19" s="57">
        <f t="shared" si="2"/>
        <v>7.1175376729504108E-2</v>
      </c>
      <c r="F19" s="53">
        <f t="shared" ref="F19:F25" si="3">+F48+O48</f>
        <v>4145100</v>
      </c>
      <c r="G19" s="57">
        <f t="shared" ref="G19:G25" si="4">+F19/H19</f>
        <v>1.631967832056112E-2</v>
      </c>
      <c r="H19" s="56">
        <f t="shared" si="1"/>
        <v>253993977</v>
      </c>
      <c r="I19" s="16"/>
      <c r="J19" s="45"/>
      <c r="K19" s="16"/>
      <c r="L19" s="19"/>
      <c r="M19" s="16"/>
      <c r="N19" s="19"/>
      <c r="O19" s="16"/>
      <c r="P19" s="19"/>
      <c r="Q19" s="17"/>
    </row>
    <row r="20" spans="1:17" s="14" customFormat="1" ht="12.75" x14ac:dyDescent="0.2">
      <c r="A20" s="15">
        <v>2020</v>
      </c>
      <c r="B20" s="53">
        <f>+[1]Totals!M163</f>
        <v>196371847</v>
      </c>
      <c r="C20" s="49">
        <f t="shared" si="0"/>
        <v>0.77525109350058885</v>
      </c>
      <c r="D20" s="53">
        <f>+[1]Totals!N163</f>
        <v>44916713</v>
      </c>
      <c r="E20" s="57">
        <f t="shared" si="2"/>
        <v>0.17732547410272162</v>
      </c>
      <c r="F20" s="53">
        <f t="shared" si="3"/>
        <v>12012401</v>
      </c>
      <c r="G20" s="57">
        <f t="shared" si="4"/>
        <v>4.7423432396689565E-2</v>
      </c>
      <c r="H20" s="56">
        <f t="shared" si="1"/>
        <v>253300961</v>
      </c>
      <c r="I20" s="16"/>
      <c r="J20" s="45"/>
      <c r="K20" s="16"/>
      <c r="L20" s="19"/>
      <c r="M20" s="16"/>
      <c r="N20" s="19"/>
      <c r="O20" s="16"/>
      <c r="P20" s="19"/>
      <c r="Q20" s="17"/>
    </row>
    <row r="21" spans="1:17" s="14" customFormat="1" ht="12.75" x14ac:dyDescent="0.2">
      <c r="A21" s="15">
        <v>2021</v>
      </c>
      <c r="B21" s="53">
        <f>+[1]Totals!V163</f>
        <v>104135277</v>
      </c>
      <c r="C21" s="49">
        <f t="shared" si="0"/>
        <v>0.47393818853919611</v>
      </c>
      <c r="D21" s="53">
        <f>+[1]Totals!AB163</f>
        <v>96768722</v>
      </c>
      <c r="E21" s="57">
        <f t="shared" si="2"/>
        <v>0.44041168500404576</v>
      </c>
      <c r="F21" s="53">
        <f t="shared" si="3"/>
        <v>18819331</v>
      </c>
      <c r="G21" s="57">
        <f t="shared" si="4"/>
        <v>8.5650126456758138E-2</v>
      </c>
      <c r="H21" s="56">
        <f t="shared" si="1"/>
        <v>219723330</v>
      </c>
      <c r="I21" s="16"/>
      <c r="J21" s="45"/>
      <c r="K21" s="16"/>
      <c r="L21" s="19"/>
      <c r="M21" s="16"/>
      <c r="N21" s="19"/>
      <c r="O21" s="16"/>
      <c r="P21" s="19"/>
      <c r="Q21" s="17"/>
    </row>
    <row r="22" spans="1:17" s="14" customFormat="1" ht="12.75" x14ac:dyDescent="0.2">
      <c r="A22" s="15">
        <v>2022</v>
      </c>
      <c r="B22" s="53">
        <f>+[1]Totals!AT163</f>
        <v>128614323</v>
      </c>
      <c r="C22" s="49">
        <f>+B22/H22</f>
        <v>0.45491151946478536</v>
      </c>
      <c r="D22" s="53">
        <f>+[1]Totals!AZ163</f>
        <v>132725464</v>
      </c>
      <c r="E22" s="57">
        <f t="shared" si="2"/>
        <v>0.46945271017683365</v>
      </c>
      <c r="F22" s="53">
        <f t="shared" si="3"/>
        <v>21384034</v>
      </c>
      <c r="G22" s="57">
        <f t="shared" si="4"/>
        <v>7.5635770358380941E-2</v>
      </c>
      <c r="H22" s="56">
        <f t="shared" si="1"/>
        <v>282723821</v>
      </c>
      <c r="I22" s="16"/>
      <c r="J22" s="45"/>
      <c r="K22" s="16"/>
      <c r="L22" s="19"/>
      <c r="M22" s="16"/>
      <c r="N22" s="19"/>
      <c r="O22" s="16"/>
      <c r="P22" s="19"/>
      <c r="Q22" s="17"/>
    </row>
    <row r="23" spans="1:17" s="14" customFormat="1" ht="12.75" x14ac:dyDescent="0.2">
      <c r="A23" s="15">
        <v>2023</v>
      </c>
      <c r="B23" s="53">
        <f>+[1]Totals!BS163</f>
        <v>73167959</v>
      </c>
      <c r="C23" s="49">
        <f t="shared" ref="C23:C25" si="5">+B23/H23</f>
        <v>0.32243398078137631</v>
      </c>
      <c r="D23" s="53">
        <f>+[1]Totals!BY163</f>
        <v>113740228</v>
      </c>
      <c r="E23" s="57">
        <f t="shared" si="2"/>
        <v>0.50122642465701905</v>
      </c>
      <c r="F23" s="53">
        <f t="shared" si="3"/>
        <v>40015659</v>
      </c>
      <c r="G23" s="57">
        <f t="shared" si="4"/>
        <v>0.17633959456160461</v>
      </c>
      <c r="H23" s="56">
        <f t="shared" si="1"/>
        <v>226923846</v>
      </c>
      <c r="I23" s="16"/>
      <c r="J23" s="45"/>
      <c r="K23" s="16"/>
      <c r="L23" s="19"/>
      <c r="M23" s="16"/>
      <c r="N23" s="19"/>
      <c r="O23" s="16"/>
      <c r="P23" s="19"/>
      <c r="Q23" s="17"/>
    </row>
    <row r="24" spans="1:17" s="14" customFormat="1" ht="12.75" x14ac:dyDescent="0.2">
      <c r="A24" s="15">
        <v>2024</v>
      </c>
      <c r="B24" s="53">
        <f>+[1]Totals!CQ163</f>
        <v>42416593</v>
      </c>
      <c r="C24" s="49">
        <f t="shared" si="5"/>
        <v>0.2288029425148789</v>
      </c>
      <c r="D24" s="53">
        <f>+[1]Totals!CW163</f>
        <v>55854292</v>
      </c>
      <c r="E24" s="57">
        <f t="shared" si="2"/>
        <v>0.30128837461521862</v>
      </c>
      <c r="F24" s="53">
        <f t="shared" si="3"/>
        <v>87113938</v>
      </c>
      <c r="G24" s="57">
        <f t="shared" si="4"/>
        <v>0.46990868286990245</v>
      </c>
      <c r="H24" s="56">
        <f t="shared" si="1"/>
        <v>185384823</v>
      </c>
      <c r="I24" s="16"/>
      <c r="J24" s="45"/>
      <c r="K24" s="16"/>
      <c r="L24" s="19"/>
      <c r="M24" s="16"/>
      <c r="N24" s="19"/>
      <c r="O24" s="16"/>
      <c r="P24" s="19"/>
      <c r="Q24" s="17"/>
    </row>
    <row r="25" spans="1:17" s="14" customFormat="1" ht="12.75" x14ac:dyDescent="0.2">
      <c r="A25" s="15" t="s">
        <v>29</v>
      </c>
      <c r="B25" s="53">
        <f>+[1]Totals!DO163</f>
        <v>13026332</v>
      </c>
      <c r="C25" s="49">
        <f t="shared" si="5"/>
        <v>0.19029153699740142</v>
      </c>
      <c r="D25" s="53">
        <f>+[1]Totals!DU163</f>
        <v>9192101</v>
      </c>
      <c r="E25" s="57">
        <f t="shared" si="2"/>
        <v>0.1342802430895628</v>
      </c>
      <c r="F25" s="53">
        <f t="shared" si="3"/>
        <v>46236172</v>
      </c>
      <c r="G25" s="57">
        <f t="shared" si="4"/>
        <v>0.67542821991303581</v>
      </c>
      <c r="H25" s="56">
        <f t="shared" si="1"/>
        <v>68454605</v>
      </c>
      <c r="J25" s="45"/>
      <c r="K25" s="16"/>
      <c r="L25" s="16"/>
      <c r="M25" s="19"/>
      <c r="N25" s="19"/>
      <c r="O25" s="17"/>
      <c r="Q25" s="17"/>
    </row>
    <row r="26" spans="1:17" s="45" customFormat="1" ht="13.5" thickBot="1" x14ac:dyDescent="0.25">
      <c r="A26" s="21" t="s">
        <v>23</v>
      </c>
      <c r="B26" s="58">
        <f>SUM(B4:B25)</f>
        <v>2639505724</v>
      </c>
      <c r="C26" s="59">
        <f>+B26/H26</f>
        <v>0.78894425211099328</v>
      </c>
      <c r="D26" s="58">
        <f>SUM(D4:D25)</f>
        <v>476385176</v>
      </c>
      <c r="E26" s="59">
        <f>+D26/H26</f>
        <v>0.14239080558860115</v>
      </c>
      <c r="F26" s="58">
        <f>SUM(F4:F25)</f>
        <v>229726635</v>
      </c>
      <c r="G26" s="59">
        <f>+F26/H26</f>
        <v>6.866494230040554E-2</v>
      </c>
      <c r="H26" s="60">
        <f>+B26+D26+F26</f>
        <v>3345617535</v>
      </c>
      <c r="I26" s="61"/>
      <c r="K26" s="61"/>
      <c r="L26" s="61"/>
      <c r="M26" s="61"/>
      <c r="N26" s="25"/>
      <c r="O26" s="61"/>
    </row>
    <row r="27" spans="1:17" s="2" customFormat="1" ht="12.75" x14ac:dyDescent="0.2">
      <c r="A27" s="45"/>
      <c r="B27" s="61"/>
      <c r="D27" s="61"/>
      <c r="F27" s="61"/>
      <c r="J27" s="45"/>
      <c r="K27" s="61"/>
      <c r="L27" s="61"/>
      <c r="M27" s="61"/>
      <c r="N27" s="25"/>
      <c r="O27" s="61"/>
      <c r="Q27" s="45"/>
    </row>
    <row r="28" spans="1:17" s="2" customFormat="1" ht="12.75" x14ac:dyDescent="0.2">
      <c r="A28" s="45"/>
      <c r="B28" s="61"/>
      <c r="D28" s="61"/>
      <c r="F28" s="61"/>
      <c r="J28" s="45"/>
      <c r="K28" s="61"/>
      <c r="L28" s="61"/>
      <c r="M28" s="61"/>
      <c r="N28" s="25"/>
      <c r="O28" s="61"/>
      <c r="Q28" s="45"/>
    </row>
    <row r="29" spans="1:17" s="14" customFormat="1" ht="18.75" thickBot="1" x14ac:dyDescent="0.3">
      <c r="A29" s="3" t="s">
        <v>36</v>
      </c>
      <c r="C29" s="4"/>
      <c r="D29" s="4"/>
      <c r="E29" s="4"/>
      <c r="F29" s="4"/>
      <c r="G29" s="4"/>
      <c r="H29" s="4"/>
      <c r="I29" s="4"/>
      <c r="J29" s="3" t="s">
        <v>37</v>
      </c>
      <c r="K29" s="4"/>
      <c r="L29" s="4"/>
      <c r="M29" s="4"/>
      <c r="N29" s="3"/>
      <c r="Q29" s="17"/>
    </row>
    <row r="30" spans="1:17" s="14" customFormat="1" ht="15.75" x14ac:dyDescent="0.25">
      <c r="A30" s="209" t="s">
        <v>38</v>
      </c>
      <c r="B30" s="208"/>
      <c r="C30" s="208"/>
      <c r="D30" s="208"/>
      <c r="E30" s="208"/>
      <c r="F30" s="208"/>
      <c r="G30" s="208"/>
      <c r="H30" s="210"/>
      <c r="I30" s="62"/>
      <c r="J30" s="209" t="s">
        <v>22</v>
      </c>
      <c r="K30" s="208"/>
      <c r="L30" s="208"/>
      <c r="M30" s="208"/>
      <c r="N30" s="208"/>
      <c r="O30" s="208"/>
      <c r="P30" s="208"/>
      <c r="Q30" s="210"/>
    </row>
    <row r="31" spans="1:17" s="14" customFormat="1" ht="15.75" x14ac:dyDescent="0.25">
      <c r="A31" s="38" t="s">
        <v>19</v>
      </c>
      <c r="B31" s="211" t="s">
        <v>9</v>
      </c>
      <c r="C31" s="211"/>
      <c r="D31" s="211" t="s">
        <v>2</v>
      </c>
      <c r="E31" s="211"/>
      <c r="F31" s="211" t="s">
        <v>5</v>
      </c>
      <c r="G31" s="211"/>
      <c r="H31" s="64" t="s">
        <v>23</v>
      </c>
      <c r="I31" s="40"/>
      <c r="J31" s="38" t="s">
        <v>19</v>
      </c>
      <c r="K31" s="211" t="s">
        <v>9</v>
      </c>
      <c r="L31" s="211"/>
      <c r="M31" s="211" t="s">
        <v>2</v>
      </c>
      <c r="N31" s="211"/>
      <c r="O31" s="211" t="s">
        <v>5</v>
      </c>
      <c r="P31" s="211"/>
      <c r="Q31" s="65" t="s">
        <v>23</v>
      </c>
    </row>
    <row r="32" spans="1:17" s="45" customFormat="1" x14ac:dyDescent="0.25">
      <c r="A32" s="41" t="s">
        <v>20</v>
      </c>
      <c r="B32" s="42" t="s">
        <v>34</v>
      </c>
      <c r="C32" s="43" t="s">
        <v>35</v>
      </c>
      <c r="D32" s="42" t="s">
        <v>34</v>
      </c>
      <c r="E32" s="43" t="s">
        <v>35</v>
      </c>
      <c r="F32" s="42" t="s">
        <v>34</v>
      </c>
      <c r="G32" s="43" t="s">
        <v>35</v>
      </c>
      <c r="H32" s="66" t="s">
        <v>34</v>
      </c>
      <c r="J32" s="41" t="s">
        <v>20</v>
      </c>
      <c r="K32" s="42" t="s">
        <v>34</v>
      </c>
      <c r="L32" s="43" t="s">
        <v>35</v>
      </c>
      <c r="M32" s="42" t="s">
        <v>34</v>
      </c>
      <c r="N32" s="43" t="s">
        <v>35</v>
      </c>
      <c r="O32" s="42" t="s">
        <v>34</v>
      </c>
      <c r="P32" s="43" t="s">
        <v>35</v>
      </c>
      <c r="Q32" s="44" t="s">
        <v>34</v>
      </c>
    </row>
    <row r="33" spans="1:17" s="14" customFormat="1" ht="12.75" x14ac:dyDescent="0.2">
      <c r="A33" s="15">
        <v>2004</v>
      </c>
      <c r="B33" s="67">
        <f>+'[1]Global '!B5</f>
        <v>5617184</v>
      </c>
      <c r="C33" s="68">
        <f>+B33/H33</f>
        <v>1</v>
      </c>
      <c r="D33" s="69"/>
      <c r="E33" s="70"/>
      <c r="F33" s="69"/>
      <c r="G33" s="70"/>
      <c r="H33" s="71">
        <f>+B33+D33+F33</f>
        <v>5617184</v>
      </c>
      <c r="J33" s="15">
        <v>2004</v>
      </c>
      <c r="K33" s="69"/>
      <c r="L33" s="72"/>
      <c r="M33" s="73"/>
      <c r="N33" s="68"/>
      <c r="O33" s="69"/>
      <c r="P33" s="70"/>
      <c r="Q33" s="74"/>
    </row>
    <row r="34" spans="1:17" s="14" customFormat="1" ht="12.75" x14ac:dyDescent="0.2">
      <c r="A34" s="15">
        <v>2005</v>
      </c>
      <c r="B34" s="53">
        <f>+'[1]Global '!B6</f>
        <v>16944713</v>
      </c>
      <c r="C34" s="57">
        <f t="shared" ref="C34:C54" si="6">+B34/H34</f>
        <v>1</v>
      </c>
      <c r="D34" s="54"/>
      <c r="E34" s="55"/>
      <c r="F34" s="54"/>
      <c r="G34" s="55"/>
      <c r="H34" s="75">
        <f t="shared" ref="H34:H54" si="7">+B34+D34+F34</f>
        <v>16944713</v>
      </c>
      <c r="J34" s="15">
        <v>2005</v>
      </c>
      <c r="K34" s="54"/>
      <c r="L34" s="76"/>
      <c r="M34" s="77"/>
      <c r="N34" s="57"/>
      <c r="O34" s="54"/>
      <c r="P34" s="55"/>
      <c r="Q34" s="78"/>
    </row>
    <row r="35" spans="1:17" s="14" customFormat="1" ht="12.75" x14ac:dyDescent="0.2">
      <c r="A35" s="15">
        <v>2006</v>
      </c>
      <c r="B35" s="53">
        <f>+'[1]Global '!B7</f>
        <v>46842964</v>
      </c>
      <c r="C35" s="57">
        <f t="shared" si="6"/>
        <v>1</v>
      </c>
      <c r="D35" s="54"/>
      <c r="E35" s="55"/>
      <c r="F35" s="54"/>
      <c r="G35" s="55"/>
      <c r="H35" s="75">
        <f t="shared" si="7"/>
        <v>46842964</v>
      </c>
      <c r="J35" s="15">
        <v>2006</v>
      </c>
      <c r="K35" s="54"/>
      <c r="L35" s="76"/>
      <c r="M35" s="77"/>
      <c r="N35" s="57"/>
      <c r="O35" s="54"/>
      <c r="P35" s="55"/>
      <c r="Q35" s="78"/>
    </row>
    <row r="36" spans="1:17" s="14" customFormat="1" ht="12.75" x14ac:dyDescent="0.2">
      <c r="A36" s="15">
        <v>2007</v>
      </c>
      <c r="B36" s="53">
        <f>+'[1]Global '!B8</f>
        <v>43805000</v>
      </c>
      <c r="C36" s="57">
        <f t="shared" si="6"/>
        <v>1</v>
      </c>
      <c r="D36" s="54"/>
      <c r="E36" s="55"/>
      <c r="F36" s="54"/>
      <c r="G36" s="55"/>
      <c r="H36" s="75">
        <f t="shared" si="7"/>
        <v>43805000</v>
      </c>
      <c r="J36" s="15">
        <v>2007</v>
      </c>
      <c r="K36" s="54"/>
      <c r="L36" s="76"/>
      <c r="M36" s="77"/>
      <c r="N36" s="57"/>
      <c r="O36" s="54"/>
      <c r="P36" s="55"/>
      <c r="Q36" s="78"/>
    </row>
    <row r="37" spans="1:17" s="14" customFormat="1" ht="12.75" x14ac:dyDescent="0.2">
      <c r="A37" s="15">
        <v>2008</v>
      </c>
      <c r="B37" s="53">
        <f>+'[1]Global '!B9</f>
        <v>60151197</v>
      </c>
      <c r="C37" s="57">
        <f t="shared" si="6"/>
        <v>1</v>
      </c>
      <c r="D37" s="54"/>
      <c r="E37" s="55"/>
      <c r="F37" s="54"/>
      <c r="G37" s="55"/>
      <c r="H37" s="75">
        <f t="shared" si="7"/>
        <v>60151197</v>
      </c>
      <c r="J37" s="15">
        <v>2008</v>
      </c>
      <c r="K37" s="54"/>
      <c r="L37" s="76"/>
      <c r="M37" s="53"/>
      <c r="N37" s="57"/>
      <c r="O37" s="54"/>
      <c r="P37" s="55"/>
      <c r="Q37" s="78"/>
    </row>
    <row r="38" spans="1:17" s="14" customFormat="1" ht="12.75" x14ac:dyDescent="0.2">
      <c r="A38" s="15">
        <v>2009</v>
      </c>
      <c r="B38" s="53">
        <f>+'[1]Global '!B10</f>
        <v>88476937</v>
      </c>
      <c r="C38" s="57">
        <f t="shared" si="6"/>
        <v>1</v>
      </c>
      <c r="D38" s="54"/>
      <c r="E38" s="55"/>
      <c r="F38" s="54"/>
      <c r="G38" s="55"/>
      <c r="H38" s="75">
        <f t="shared" si="7"/>
        <v>88476937</v>
      </c>
      <c r="J38" s="15">
        <v>2009</v>
      </c>
      <c r="K38" s="53">
        <f>+'[1]Global '!C10</f>
        <v>13226517</v>
      </c>
      <c r="L38" s="57">
        <f>+K38/Q38</f>
        <v>1</v>
      </c>
      <c r="M38" s="53"/>
      <c r="N38" s="57"/>
      <c r="O38" s="54"/>
      <c r="P38" s="55"/>
      <c r="Q38" s="56">
        <f>+K38+M38+O38</f>
        <v>13226517</v>
      </c>
    </row>
    <row r="39" spans="1:17" s="14" customFormat="1" ht="12.75" x14ac:dyDescent="0.2">
      <c r="A39" s="15">
        <v>2010</v>
      </c>
      <c r="B39" s="53">
        <f>+'[1]Global '!B11</f>
        <v>145209800</v>
      </c>
      <c r="C39" s="57">
        <f t="shared" si="6"/>
        <v>1</v>
      </c>
      <c r="D39" s="54"/>
      <c r="E39" s="55"/>
      <c r="F39" s="54"/>
      <c r="G39" s="55"/>
      <c r="H39" s="75">
        <f t="shared" si="7"/>
        <v>145209800</v>
      </c>
      <c r="J39" s="15">
        <v>2010</v>
      </c>
      <c r="K39" s="53">
        <f>+'[1]Global '!C11</f>
        <v>20473178</v>
      </c>
      <c r="L39" s="57">
        <f t="shared" ref="L39:L54" si="8">+K39/Q39</f>
        <v>1</v>
      </c>
      <c r="M39" s="53"/>
      <c r="N39" s="57"/>
      <c r="O39" s="54"/>
      <c r="P39" s="55"/>
      <c r="Q39" s="56">
        <f t="shared" ref="Q39:Q55" si="9">+K39+M39+O39</f>
        <v>20473178</v>
      </c>
    </row>
    <row r="40" spans="1:17" s="14" customFormat="1" ht="12.75" x14ac:dyDescent="0.2">
      <c r="A40" s="15">
        <v>2011</v>
      </c>
      <c r="B40" s="53">
        <f>+'[1]Global '!B12</f>
        <v>88003106</v>
      </c>
      <c r="C40" s="57">
        <f t="shared" si="6"/>
        <v>1</v>
      </c>
      <c r="D40" s="54"/>
      <c r="E40" s="55"/>
      <c r="F40" s="54"/>
      <c r="G40" s="55"/>
      <c r="H40" s="75">
        <f t="shared" si="7"/>
        <v>88003106</v>
      </c>
      <c r="J40" s="15">
        <v>2011</v>
      </c>
      <c r="K40" s="53">
        <f>+'[1]Global '!C12</f>
        <v>38678392</v>
      </c>
      <c r="L40" s="57">
        <f t="shared" si="8"/>
        <v>1</v>
      </c>
      <c r="M40" s="53"/>
      <c r="N40" s="57"/>
      <c r="O40" s="54"/>
      <c r="P40" s="55"/>
      <c r="Q40" s="56">
        <f t="shared" si="9"/>
        <v>38678392</v>
      </c>
    </row>
    <row r="41" spans="1:17" s="14" customFormat="1" ht="12.75" x14ac:dyDescent="0.2">
      <c r="A41" s="15">
        <v>2012</v>
      </c>
      <c r="B41" s="53">
        <f>+'[1]Global '!B13</f>
        <v>70272798</v>
      </c>
      <c r="C41" s="57">
        <f t="shared" si="6"/>
        <v>1</v>
      </c>
      <c r="D41" s="54"/>
      <c r="E41" s="55"/>
      <c r="F41" s="54"/>
      <c r="G41" s="55"/>
      <c r="H41" s="75">
        <f t="shared" si="7"/>
        <v>70272798</v>
      </c>
      <c r="J41" s="15">
        <v>2012</v>
      </c>
      <c r="K41" s="53">
        <f>+'[1]Global '!C13</f>
        <v>18181481</v>
      </c>
      <c r="L41" s="57">
        <f t="shared" si="8"/>
        <v>1</v>
      </c>
      <c r="M41" s="53"/>
      <c r="N41" s="57"/>
      <c r="O41" s="54"/>
      <c r="P41" s="55"/>
      <c r="Q41" s="56">
        <f t="shared" si="9"/>
        <v>18181481</v>
      </c>
    </row>
    <row r="42" spans="1:17" s="14" customFormat="1" ht="12.75" x14ac:dyDescent="0.2">
      <c r="A42" s="15">
        <v>2013</v>
      </c>
      <c r="B42" s="53">
        <f>+'[1]Global '!B14</f>
        <v>142976486</v>
      </c>
      <c r="C42" s="57">
        <f t="shared" si="6"/>
        <v>1</v>
      </c>
      <c r="D42" s="54"/>
      <c r="E42" s="55"/>
      <c r="F42" s="54"/>
      <c r="G42" s="55"/>
      <c r="H42" s="75">
        <f t="shared" si="7"/>
        <v>142976486</v>
      </c>
      <c r="J42" s="15">
        <v>2013</v>
      </c>
      <c r="K42" s="53">
        <f>+'[1]Global '!C14</f>
        <v>22267890</v>
      </c>
      <c r="L42" s="57">
        <f t="shared" si="8"/>
        <v>1</v>
      </c>
      <c r="M42" s="53"/>
      <c r="N42" s="57"/>
      <c r="O42" s="54"/>
      <c r="P42" s="55"/>
      <c r="Q42" s="56">
        <f t="shared" si="9"/>
        <v>22267890</v>
      </c>
    </row>
    <row r="43" spans="1:17" s="14" customFormat="1" ht="12.75" x14ac:dyDescent="0.2">
      <c r="A43" s="15">
        <v>2014</v>
      </c>
      <c r="B43" s="53">
        <f>+'[1]Global '!B15</f>
        <v>189205502</v>
      </c>
      <c r="C43" s="57">
        <f t="shared" si="6"/>
        <v>1</v>
      </c>
      <c r="D43" s="54"/>
      <c r="E43" s="55"/>
      <c r="F43" s="54"/>
      <c r="G43" s="55"/>
      <c r="H43" s="75">
        <f t="shared" si="7"/>
        <v>189205502</v>
      </c>
      <c r="J43" s="15">
        <v>2014</v>
      </c>
      <c r="K43" s="53">
        <f>+'[1]Global '!C15</f>
        <v>22151629</v>
      </c>
      <c r="L43" s="57">
        <f t="shared" si="8"/>
        <v>1</v>
      </c>
      <c r="M43" s="53"/>
      <c r="N43" s="57"/>
      <c r="O43" s="54"/>
      <c r="P43" s="55"/>
      <c r="Q43" s="56">
        <f t="shared" si="9"/>
        <v>22151629</v>
      </c>
    </row>
    <row r="44" spans="1:17" s="14" customFormat="1" ht="12.75" x14ac:dyDescent="0.2">
      <c r="A44" s="15">
        <v>2015</v>
      </c>
      <c r="B44" s="53">
        <f>+'[1]Global '!B16</f>
        <v>177876883</v>
      </c>
      <c r="C44" s="57">
        <f t="shared" si="6"/>
        <v>1</v>
      </c>
      <c r="D44" s="54"/>
      <c r="E44" s="55"/>
      <c r="F44" s="54"/>
      <c r="G44" s="55"/>
      <c r="H44" s="75">
        <f t="shared" si="7"/>
        <v>177876883</v>
      </c>
      <c r="J44" s="15">
        <v>2015</v>
      </c>
      <c r="K44" s="53">
        <f>+'[1]Global '!C16</f>
        <v>28904667</v>
      </c>
      <c r="L44" s="57">
        <f t="shared" si="8"/>
        <v>1</v>
      </c>
      <c r="M44" s="53"/>
      <c r="N44" s="57"/>
      <c r="O44" s="54"/>
      <c r="P44" s="55"/>
      <c r="Q44" s="56">
        <f t="shared" si="9"/>
        <v>28904667</v>
      </c>
    </row>
    <row r="45" spans="1:17" s="14" customFormat="1" ht="12.75" x14ac:dyDescent="0.2">
      <c r="A45" s="15">
        <v>2016</v>
      </c>
      <c r="B45" s="53">
        <f>+'[1]Global '!B17</f>
        <v>137724562</v>
      </c>
      <c r="C45" s="57">
        <f t="shared" si="6"/>
        <v>1</v>
      </c>
      <c r="D45" s="54"/>
      <c r="E45" s="55"/>
      <c r="F45" s="54"/>
      <c r="G45" s="55"/>
      <c r="H45" s="75">
        <f t="shared" si="7"/>
        <v>137724562</v>
      </c>
      <c r="J45" s="15">
        <v>2016</v>
      </c>
      <c r="K45" s="53">
        <f>+'[1]Global '!C17</f>
        <v>25811705</v>
      </c>
      <c r="L45" s="57">
        <f t="shared" si="8"/>
        <v>1</v>
      </c>
      <c r="M45" s="53"/>
      <c r="N45" s="57"/>
      <c r="O45" s="54"/>
      <c r="P45" s="55"/>
      <c r="Q45" s="56">
        <f t="shared" si="9"/>
        <v>25811705</v>
      </c>
    </row>
    <row r="46" spans="1:17" s="14" customFormat="1" ht="12.75" x14ac:dyDescent="0.2">
      <c r="A46" s="15">
        <v>2017</v>
      </c>
      <c r="B46" s="53">
        <f>+'[1]Global '!B18</f>
        <v>202908557</v>
      </c>
      <c r="C46" s="57">
        <f t="shared" si="6"/>
        <v>1</v>
      </c>
      <c r="D46" s="54"/>
      <c r="E46" s="55"/>
      <c r="F46" s="54"/>
      <c r="G46" s="55"/>
      <c r="H46" s="75">
        <f t="shared" si="7"/>
        <v>202908557</v>
      </c>
      <c r="J46" s="15">
        <v>2017</v>
      </c>
      <c r="K46" s="53">
        <f>+'[1]Global '!C18</f>
        <v>50810329</v>
      </c>
      <c r="L46" s="57">
        <f t="shared" si="8"/>
        <v>1</v>
      </c>
      <c r="M46" s="53"/>
      <c r="N46" s="57"/>
      <c r="O46" s="54"/>
      <c r="P46" s="55"/>
      <c r="Q46" s="56">
        <f t="shared" si="9"/>
        <v>50810329</v>
      </c>
    </row>
    <row r="47" spans="1:17" s="14" customFormat="1" ht="12.75" x14ac:dyDescent="0.2">
      <c r="A47" s="15">
        <v>2018</v>
      </c>
      <c r="B47" s="53">
        <f>+[1]Totals!E93</f>
        <v>167488684</v>
      </c>
      <c r="C47" s="57">
        <f t="shared" si="6"/>
        <v>0.97147907816450185</v>
      </c>
      <c r="D47" s="53">
        <f>+[1]Totals!F93</f>
        <v>4917174</v>
      </c>
      <c r="E47" s="57">
        <f t="shared" ref="E47:E54" si="10">+D47/H47</f>
        <v>2.8520921835498189E-2</v>
      </c>
      <c r="F47" s="54"/>
      <c r="G47" s="55"/>
      <c r="H47" s="75">
        <f t="shared" si="7"/>
        <v>172405858</v>
      </c>
      <c r="J47" s="15">
        <v>2018</v>
      </c>
      <c r="K47" s="53">
        <f>+[1]Totals!E143</f>
        <v>25992472</v>
      </c>
      <c r="L47" s="57">
        <f t="shared" si="8"/>
        <v>0.99265357275281108</v>
      </c>
      <c r="M47" s="53">
        <f>+[1]Totals!F143</f>
        <v>192365</v>
      </c>
      <c r="N47" s="57">
        <f t="shared" ref="N47:N54" si="11">+M47/Q47</f>
        <v>7.3464272471888978E-3</v>
      </c>
      <c r="O47" s="54"/>
      <c r="P47" s="55"/>
      <c r="Q47" s="56">
        <f t="shared" si="9"/>
        <v>26184837</v>
      </c>
    </row>
    <row r="48" spans="1:17" s="14" customFormat="1" ht="12.75" x14ac:dyDescent="0.2">
      <c r="A48" s="15">
        <v>2019</v>
      </c>
      <c r="B48" s="53">
        <f>+[1]Totals!I93</f>
        <v>190893959</v>
      </c>
      <c r="C48" s="57">
        <f t="shared" si="6"/>
        <v>0.89685706064678283</v>
      </c>
      <c r="D48" s="53">
        <f>+[1]Totals!J93</f>
        <v>17808637</v>
      </c>
      <c r="E48" s="57">
        <f t="shared" si="10"/>
        <v>8.3668450890819132E-2</v>
      </c>
      <c r="F48" s="53">
        <f>+[1]Totals!K93</f>
        <v>4145100</v>
      </c>
      <c r="G48" s="57">
        <f t="shared" ref="G48:G54" si="12">+F48/H48</f>
        <v>1.9474488462398014E-2</v>
      </c>
      <c r="H48" s="75">
        <f t="shared" si="7"/>
        <v>212847696</v>
      </c>
      <c r="I48" s="19"/>
      <c r="J48" s="15">
        <v>2019</v>
      </c>
      <c r="K48" s="53">
        <f>+[1]Totals!I143</f>
        <v>40876801</v>
      </c>
      <c r="L48" s="57">
        <f t="shared" si="8"/>
        <v>0.99345068391478686</v>
      </c>
      <c r="M48" s="53">
        <f>+[1]Totals!J143</f>
        <v>269480</v>
      </c>
      <c r="N48" s="57">
        <f t="shared" si="11"/>
        <v>6.549316085213145E-3</v>
      </c>
      <c r="O48" s="53">
        <v>0</v>
      </c>
      <c r="P48" s="57">
        <f t="shared" ref="P48:P54" si="13">+O48/Q48</f>
        <v>0</v>
      </c>
      <c r="Q48" s="56">
        <f t="shared" si="9"/>
        <v>41146281</v>
      </c>
    </row>
    <row r="49" spans="1:68" s="14" customFormat="1" ht="12.75" x14ac:dyDescent="0.2">
      <c r="A49" s="15">
        <v>2020</v>
      </c>
      <c r="B49" s="53">
        <f>+[1]Totals!M93</f>
        <v>153758109</v>
      </c>
      <c r="C49" s="57">
        <f t="shared" si="6"/>
        <v>0.73494517676999194</v>
      </c>
      <c r="D49" s="53">
        <f>+[1]Totals!N93</f>
        <v>43439801</v>
      </c>
      <c r="E49" s="57">
        <f t="shared" si="10"/>
        <v>0.20763699835043026</v>
      </c>
      <c r="F49" s="53">
        <f>+[1]Totals!O93</f>
        <v>12012401</v>
      </c>
      <c r="G49" s="57">
        <f t="shared" si="12"/>
        <v>5.7417824879577757E-2</v>
      </c>
      <c r="H49" s="75">
        <f t="shared" si="7"/>
        <v>209210311</v>
      </c>
      <c r="I49" s="19"/>
      <c r="J49" s="15">
        <v>2020</v>
      </c>
      <c r="K49" s="53">
        <f>+[1]Totals!M28</f>
        <v>42613738</v>
      </c>
      <c r="L49" s="57">
        <f t="shared" si="8"/>
        <v>0.9665028299650833</v>
      </c>
      <c r="M49" s="53">
        <f>+[1]Totals!N143</f>
        <v>1476912</v>
      </c>
      <c r="N49" s="57">
        <f t="shared" si="11"/>
        <v>3.3497170034916701E-2</v>
      </c>
      <c r="O49" s="53">
        <f>+[1]Totals!O28</f>
        <v>0</v>
      </c>
      <c r="P49" s="57">
        <f t="shared" si="13"/>
        <v>0</v>
      </c>
      <c r="Q49" s="56">
        <f t="shared" si="9"/>
        <v>44090650</v>
      </c>
    </row>
    <row r="50" spans="1:68" s="14" customFormat="1" ht="12.75" x14ac:dyDescent="0.2">
      <c r="A50" s="15">
        <v>2021</v>
      </c>
      <c r="B50" s="79">
        <f>+[1]Totals!V93</f>
        <v>92753263</v>
      </c>
      <c r="C50" s="57">
        <f t="shared" si="6"/>
        <v>0.45117315632544935</v>
      </c>
      <c r="D50" s="79">
        <f>+[1]Totals!AB93</f>
        <v>94009812</v>
      </c>
      <c r="E50" s="57">
        <f t="shared" si="10"/>
        <v>0.45728529901532528</v>
      </c>
      <c r="F50" s="79">
        <f>+[1]Totals!AH93</f>
        <v>18819331</v>
      </c>
      <c r="G50" s="57">
        <f t="shared" si="12"/>
        <v>9.1541544659225357E-2</v>
      </c>
      <c r="H50" s="75">
        <f t="shared" si="7"/>
        <v>205582406</v>
      </c>
      <c r="I50" s="19"/>
      <c r="J50" s="15">
        <v>2021</v>
      </c>
      <c r="K50" s="53">
        <f>+[1]Totals!V28</f>
        <v>11382014</v>
      </c>
      <c r="L50" s="57">
        <f t="shared" si="8"/>
        <v>0.80489888779545105</v>
      </c>
      <c r="M50" s="53">
        <f>+[1]Totals!AB28</f>
        <v>2758910</v>
      </c>
      <c r="N50" s="57">
        <f t="shared" si="11"/>
        <v>0.19510111220454901</v>
      </c>
      <c r="O50" s="53">
        <f>+[1]Totals!AH28</f>
        <v>0</v>
      </c>
      <c r="P50" s="57">
        <f t="shared" si="13"/>
        <v>0</v>
      </c>
      <c r="Q50" s="56">
        <f t="shared" si="9"/>
        <v>14140924</v>
      </c>
    </row>
    <row r="51" spans="1:68" s="14" customFormat="1" ht="12.75" x14ac:dyDescent="0.2">
      <c r="A51" s="15">
        <v>2022</v>
      </c>
      <c r="B51" s="79">
        <f>+[1]Totals!AT93</f>
        <v>106402017</v>
      </c>
      <c r="C51" s="57">
        <f t="shared" si="6"/>
        <v>0.41009100991903857</v>
      </c>
      <c r="D51" s="79">
        <f>+[1]Totals!AZ93</f>
        <v>131685470</v>
      </c>
      <c r="E51" s="57">
        <f t="shared" si="10"/>
        <v>0.50753762857675211</v>
      </c>
      <c r="F51" s="79">
        <f>+[1]Totals!BF93</f>
        <v>21372034</v>
      </c>
      <c r="G51" s="57">
        <f t="shared" si="12"/>
        <v>8.2371361504209359E-2</v>
      </c>
      <c r="H51" s="75">
        <f t="shared" si="7"/>
        <v>259459521</v>
      </c>
      <c r="I51" s="19"/>
      <c r="J51" s="15">
        <v>2022</v>
      </c>
      <c r="K51" s="53">
        <f>+[1]Totals!AT28</f>
        <v>22212306</v>
      </c>
      <c r="L51" s="57">
        <f t="shared" si="8"/>
        <v>0.9547807585012229</v>
      </c>
      <c r="M51" s="53">
        <f>+[1]Totals!AZ28</f>
        <v>1039994</v>
      </c>
      <c r="N51" s="57">
        <f t="shared" si="11"/>
        <v>4.4703429718495724E-2</v>
      </c>
      <c r="O51" s="53">
        <f>+[1]Totals!BF28</f>
        <v>12000</v>
      </c>
      <c r="P51" s="57">
        <f t="shared" si="13"/>
        <v>5.1581178028137535E-4</v>
      </c>
      <c r="Q51" s="56">
        <f>+K51+M51+O51</f>
        <v>23264300</v>
      </c>
    </row>
    <row r="52" spans="1:68" s="14" customFormat="1" ht="12.75" x14ac:dyDescent="0.2">
      <c r="A52" s="15">
        <v>2023</v>
      </c>
      <c r="B52" s="80">
        <f>+[1]Totals!BS93</f>
        <v>42955054</v>
      </c>
      <c r="C52" s="57">
        <f t="shared" si="6"/>
        <v>0.21985933350475395</v>
      </c>
      <c r="D52" s="80">
        <f>+[1]Totals!BY93</f>
        <v>112604454</v>
      </c>
      <c r="E52" s="57">
        <f t="shared" si="10"/>
        <v>0.57634987971628959</v>
      </c>
      <c r="F52" s="80">
        <f>+[1]Totals!CE93</f>
        <v>39815659</v>
      </c>
      <c r="G52" s="57">
        <f t="shared" si="12"/>
        <v>0.2037907867789564</v>
      </c>
      <c r="H52" s="75">
        <f t="shared" si="7"/>
        <v>195375167</v>
      </c>
      <c r="I52" s="19"/>
      <c r="J52" s="15">
        <v>2023</v>
      </c>
      <c r="K52" s="53">
        <f>+[1]Totals!BS28</f>
        <v>30212905</v>
      </c>
      <c r="L52" s="57">
        <f t="shared" si="8"/>
        <v>0.95765990709151405</v>
      </c>
      <c r="M52" s="53">
        <f>+[1]Totals!BY28</f>
        <v>1135774</v>
      </c>
      <c r="N52" s="57">
        <f t="shared" si="11"/>
        <v>3.6000683261571742E-2</v>
      </c>
      <c r="O52" s="53">
        <f>+[1]Totals!CE28</f>
        <v>200000</v>
      </c>
      <c r="P52" s="57">
        <f t="shared" si="13"/>
        <v>6.3394096469142182E-3</v>
      </c>
      <c r="Q52" s="56">
        <f>+K52+M52+O52</f>
        <v>31548679</v>
      </c>
    </row>
    <row r="53" spans="1:68" s="14" customFormat="1" ht="12.75" x14ac:dyDescent="0.2">
      <c r="A53" s="15">
        <v>2024</v>
      </c>
      <c r="B53" s="80">
        <f>+[1]Totals!CQ93</f>
        <v>27963799</v>
      </c>
      <c r="C53" s="57">
        <f t="shared" si="6"/>
        <v>0.1669227821204072</v>
      </c>
      <c r="D53" s="80">
        <f>+[1]Totals!CW93</f>
        <v>54655410</v>
      </c>
      <c r="E53" s="57">
        <f t="shared" si="10"/>
        <v>0.32625156171132275</v>
      </c>
      <c r="F53" s="80">
        <f>+[1]Totals!DC93</f>
        <v>84906150</v>
      </c>
      <c r="G53" s="57">
        <f t="shared" si="12"/>
        <v>0.50682565616827002</v>
      </c>
      <c r="H53" s="75">
        <f t="shared" si="7"/>
        <v>167525359</v>
      </c>
      <c r="I53" s="19"/>
      <c r="J53" s="15">
        <v>2024</v>
      </c>
      <c r="K53" s="53">
        <f>+[1]Totals!CQ28</f>
        <v>14452794</v>
      </c>
      <c r="L53" s="57">
        <f t="shared" si="8"/>
        <v>0.80925127428236365</v>
      </c>
      <c r="M53" s="53">
        <f>+[1]Totals!CW28</f>
        <v>1198882</v>
      </c>
      <c r="N53" s="57">
        <f t="shared" si="11"/>
        <v>6.7128666347433502E-2</v>
      </c>
      <c r="O53" s="53">
        <f>+[1]Totals!DC28</f>
        <v>2207788</v>
      </c>
      <c r="P53" s="57">
        <f t="shared" si="13"/>
        <v>0.12362005937020282</v>
      </c>
      <c r="Q53" s="56">
        <f>+K53+M53+O53</f>
        <v>17859464</v>
      </c>
    </row>
    <row r="54" spans="1:68" s="14" customFormat="1" ht="12.75" x14ac:dyDescent="0.2">
      <c r="A54" s="15" t="s">
        <v>29</v>
      </c>
      <c r="B54" s="80">
        <f>+[1]Totals!DO93</f>
        <v>11143391</v>
      </c>
      <c r="C54" s="57">
        <f t="shared" si="6"/>
        <v>0.16871501941426437</v>
      </c>
      <c r="D54" s="80">
        <f>+[1]Totals!DU93</f>
        <v>8739038</v>
      </c>
      <c r="E54" s="57">
        <f t="shared" si="10"/>
        <v>0.13231223474362463</v>
      </c>
      <c r="F54" s="80">
        <f>+[1]Totals!EA93</f>
        <v>46166172</v>
      </c>
      <c r="G54" s="57">
        <f t="shared" si="12"/>
        <v>0.698972745842111</v>
      </c>
      <c r="H54" s="75">
        <f t="shared" si="7"/>
        <v>66048601</v>
      </c>
      <c r="J54" s="15" t="s">
        <v>29</v>
      </c>
      <c r="K54" s="53">
        <f>+[1]Totals!DO28</f>
        <v>1882941</v>
      </c>
      <c r="L54" s="57">
        <f t="shared" si="8"/>
        <v>0.78260094330682739</v>
      </c>
      <c r="M54" s="53">
        <f>+[1]Totals!DU28</f>
        <v>453063</v>
      </c>
      <c r="N54" s="57">
        <f t="shared" si="11"/>
        <v>0.18830517322498216</v>
      </c>
      <c r="O54" s="53">
        <f>+[1]Totals!EA28</f>
        <v>70000</v>
      </c>
      <c r="P54" s="57">
        <f t="shared" si="13"/>
        <v>2.9093883468190411E-2</v>
      </c>
      <c r="Q54" s="56">
        <f>+K54+M54+O54</f>
        <v>2406004</v>
      </c>
    </row>
    <row r="55" spans="1:68" s="2" customFormat="1" ht="13.5" thickBot="1" x14ac:dyDescent="0.25">
      <c r="A55" s="21" t="s">
        <v>23</v>
      </c>
      <c r="B55" s="81">
        <f>SUM(B33:B54)</f>
        <v>2209373965</v>
      </c>
      <c r="C55" s="82">
        <f>+B55/H55</f>
        <v>0.76068043481471515</v>
      </c>
      <c r="D55" s="81">
        <f>SUM(D47:D54)</f>
        <v>467859796</v>
      </c>
      <c r="E55" s="82">
        <f>+D55/H55</f>
        <v>0.16108264091615832</v>
      </c>
      <c r="F55" s="81">
        <f>SUM(F48:F54)</f>
        <v>227236847</v>
      </c>
      <c r="G55" s="82">
        <f>+F55/H55</f>
        <v>7.8236924269126568E-2</v>
      </c>
      <c r="H55" s="83">
        <f>SUM(H33:H54)</f>
        <v>2904470608</v>
      </c>
      <c r="J55" s="21" t="s">
        <v>23</v>
      </c>
      <c r="K55" s="58">
        <f>SUM(K33:K54)</f>
        <v>430131759</v>
      </c>
      <c r="L55" s="59">
        <f>+K55/Q55</f>
        <v>0.97503061378006606</v>
      </c>
      <c r="M55" s="58">
        <f>SUM(M47:M54)</f>
        <v>8525380</v>
      </c>
      <c r="N55" s="59">
        <f>+M55/Q55</f>
        <v>1.9325488807043191E-2</v>
      </c>
      <c r="O55" s="58">
        <f>SUM(O33:O54)</f>
        <v>2489788</v>
      </c>
      <c r="P55" s="59">
        <f>+O55/Q55</f>
        <v>5.64389741289074E-3</v>
      </c>
      <c r="Q55" s="60">
        <f t="shared" si="9"/>
        <v>441146927</v>
      </c>
    </row>
    <row r="56" spans="1:68" x14ac:dyDescent="0.25">
      <c r="G56" s="84"/>
      <c r="P56" s="84"/>
    </row>
    <row r="57" spans="1:68" x14ac:dyDescent="0.25">
      <c r="D57" s="85"/>
      <c r="R57"/>
      <c r="S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N57"/>
      <c r="AO57"/>
      <c r="AP57"/>
      <c r="AQ57"/>
      <c r="AR57"/>
      <c r="AT57"/>
      <c r="AU57"/>
      <c r="AV57"/>
      <c r="AW57"/>
      <c r="AX57"/>
      <c r="AZ57"/>
      <c r="BA57"/>
      <c r="BB57"/>
      <c r="BC57"/>
      <c r="BD57"/>
      <c r="BE57"/>
      <c r="BF57"/>
      <c r="BG57"/>
      <c r="BH57"/>
      <c r="BI57"/>
      <c r="BJ57"/>
      <c r="BL57"/>
      <c r="BM57"/>
      <c r="BN57"/>
      <c r="BO57"/>
      <c r="BP57"/>
    </row>
    <row r="65" spans="4:4" x14ac:dyDescent="0.25">
      <c r="D65" s="85"/>
    </row>
  </sheetData>
  <mergeCells count="14">
    <mergeCell ref="A30:H30"/>
    <mergeCell ref="J30:Q30"/>
    <mergeCell ref="B31:C31"/>
    <mergeCell ref="D31:E31"/>
    <mergeCell ref="F31:G31"/>
    <mergeCell ref="K31:L31"/>
    <mergeCell ref="M31:N31"/>
    <mergeCell ref="O31:P31"/>
    <mergeCell ref="O2:P2"/>
    <mergeCell ref="B2:C2"/>
    <mergeCell ref="D2:E2"/>
    <mergeCell ref="F2:G2"/>
    <mergeCell ref="K2:L2"/>
    <mergeCell ref="M2:N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75D-C9E7-4255-84DC-8B7F22FFD292}">
  <sheetPr>
    <pageSetUpPr fitToPage="1"/>
  </sheetPr>
  <dimension ref="A1:L53"/>
  <sheetViews>
    <sheetView zoomScaleNormal="100" workbookViewId="0">
      <selection activeCell="T25" sqref="T25"/>
    </sheetView>
  </sheetViews>
  <sheetFormatPr defaultColWidth="9.28515625" defaultRowHeight="15" x14ac:dyDescent="0.25"/>
  <cols>
    <col min="1" max="2" width="15.5703125" customWidth="1"/>
    <col min="3" max="3" width="11.5703125" style="1" customWidth="1"/>
    <col min="4" max="4" width="12.7109375" style="1" bestFit="1" customWidth="1"/>
    <col min="5" max="7" width="11.5703125" style="1" customWidth="1"/>
    <col min="8" max="8" width="10.7109375" style="1" customWidth="1"/>
    <col min="9" max="11" width="11.5703125" style="1" customWidth="1"/>
    <col min="12" max="12" width="10.85546875" style="1" customWidth="1"/>
  </cols>
  <sheetData>
    <row r="1" spans="1:12" s="3" customFormat="1" ht="18" x14ac:dyDescent="0.25">
      <c r="A1" s="86" t="s">
        <v>39</v>
      </c>
      <c r="B1" s="87"/>
      <c r="C1" s="88"/>
      <c r="D1" s="88"/>
      <c r="E1" s="87"/>
      <c r="F1" s="87"/>
      <c r="G1" s="87"/>
      <c r="H1" s="89"/>
      <c r="I1" s="90"/>
      <c r="J1" s="90"/>
      <c r="K1" s="90"/>
      <c r="L1" s="90"/>
    </row>
    <row r="2" spans="1:12" s="92" customFormat="1" ht="16.5" customHeight="1" x14ac:dyDescent="0.25">
      <c r="A2" s="91" t="s">
        <v>19</v>
      </c>
      <c r="B2" s="219" t="s">
        <v>40</v>
      </c>
      <c r="C2" s="212">
        <v>2020</v>
      </c>
      <c r="D2" s="212">
        <v>2021</v>
      </c>
      <c r="E2" s="212">
        <v>2022</v>
      </c>
      <c r="F2" s="212">
        <v>2023</v>
      </c>
      <c r="G2" s="214">
        <v>2024</v>
      </c>
      <c r="H2" s="216">
        <v>2025</v>
      </c>
      <c r="I2" s="217"/>
      <c r="J2" s="217"/>
      <c r="K2" s="217"/>
      <c r="L2" s="218"/>
    </row>
    <row r="3" spans="1:12" s="92" customFormat="1" ht="28.9" customHeight="1" x14ac:dyDescent="0.25">
      <c r="A3" s="93" t="s">
        <v>0</v>
      </c>
      <c r="B3" s="220"/>
      <c r="C3" s="213"/>
      <c r="D3" s="213"/>
      <c r="E3" s="213"/>
      <c r="F3" s="213"/>
      <c r="G3" s="215"/>
      <c r="H3" s="94" t="s">
        <v>41</v>
      </c>
      <c r="I3" s="94" t="s">
        <v>42</v>
      </c>
      <c r="J3" s="94" t="s">
        <v>43</v>
      </c>
      <c r="K3" s="94" t="s">
        <v>44</v>
      </c>
      <c r="L3" s="94" t="s">
        <v>23</v>
      </c>
    </row>
    <row r="4" spans="1:12" x14ac:dyDescent="0.25">
      <c r="A4" s="14" t="s">
        <v>45</v>
      </c>
      <c r="B4" s="16">
        <v>35894820</v>
      </c>
      <c r="C4" s="95">
        <v>2414461</v>
      </c>
      <c r="D4" s="95">
        <f>+[1]Totals!AN46</f>
        <v>4335880</v>
      </c>
      <c r="E4" s="95">
        <f>+[1]Totals!BL46</f>
        <v>4316530</v>
      </c>
      <c r="F4" s="95">
        <f>+[1]Totals!CK46</f>
        <v>744150</v>
      </c>
      <c r="G4" s="118">
        <v>1872938</v>
      </c>
      <c r="H4" s="112">
        <f>+[1]Totals!EC46</f>
        <v>883650</v>
      </c>
      <c r="I4" s="95">
        <f>+[1]Totals!ED46</f>
        <v>0</v>
      </c>
      <c r="J4" s="95">
        <f>+[1]Totals!EE46</f>
        <v>0</v>
      </c>
      <c r="K4" s="95">
        <f>+[1]Totals!EF46</f>
        <v>0</v>
      </c>
      <c r="L4" s="96">
        <f>SUM(H4:K4)</f>
        <v>883650</v>
      </c>
    </row>
    <row r="5" spans="1:12" x14ac:dyDescent="0.25">
      <c r="A5" s="14" t="s">
        <v>1</v>
      </c>
      <c r="B5" s="16">
        <v>35152512</v>
      </c>
      <c r="C5" s="97">
        <v>590200</v>
      </c>
      <c r="D5" s="97">
        <f>+[1]Totals!AN47</f>
        <v>738000</v>
      </c>
      <c r="E5" s="97">
        <f>+[1]Totals!BL47</f>
        <v>8505774</v>
      </c>
      <c r="F5" s="97">
        <f>+[1]Totals!CK47</f>
        <v>1953500</v>
      </c>
      <c r="G5" s="121">
        <v>27223</v>
      </c>
      <c r="H5" s="113">
        <f>+[1]Totals!EC47</f>
        <v>0</v>
      </c>
      <c r="I5" s="97">
        <f>+[1]Totals!ED47</f>
        <v>0</v>
      </c>
      <c r="J5" s="97">
        <f>+[1]Totals!EE47</f>
        <v>0</v>
      </c>
      <c r="K5" s="97">
        <f>+[1]Totals!EF47</f>
        <v>0</v>
      </c>
      <c r="L5" s="123">
        <f>SUM(H5:K5)</f>
        <v>0</v>
      </c>
    </row>
    <row r="6" spans="1:12" x14ac:dyDescent="0.25">
      <c r="A6" s="14" t="s">
        <v>46</v>
      </c>
      <c r="B6" s="16">
        <v>483076</v>
      </c>
      <c r="C6" s="97">
        <v>0</v>
      </c>
      <c r="D6" s="97">
        <f>+[1]Totals!AN48</f>
        <v>50000</v>
      </c>
      <c r="E6" s="97">
        <f>+[1]Totals!BL48</f>
        <v>0</v>
      </c>
      <c r="F6" s="97">
        <f>+[1]Totals!CK48</f>
        <v>210000</v>
      </c>
      <c r="G6" s="121">
        <v>0</v>
      </c>
      <c r="H6" s="113">
        <f>+[1]Totals!EC48</f>
        <v>0</v>
      </c>
      <c r="I6" s="97">
        <f>+[1]Totals!ED48</f>
        <v>0</v>
      </c>
      <c r="J6" s="97">
        <f>+[1]Totals!EE48</f>
        <v>0</v>
      </c>
      <c r="K6" s="97">
        <f>+[1]Totals!EF48</f>
        <v>0</v>
      </c>
      <c r="L6" s="123">
        <f t="shared" ref="L6:L50" si="0">SUM(H6:K6)</f>
        <v>0</v>
      </c>
    </row>
    <row r="7" spans="1:12" x14ac:dyDescent="0.25">
      <c r="A7" s="14" t="s">
        <v>3</v>
      </c>
      <c r="B7" s="16">
        <v>49808044</v>
      </c>
      <c r="C7" s="97">
        <v>983084</v>
      </c>
      <c r="D7" s="97">
        <f>+[1]Totals!AN49</f>
        <v>11527799</v>
      </c>
      <c r="E7" s="97">
        <f>+[1]Totals!BL49</f>
        <v>7113929</v>
      </c>
      <c r="F7" s="97">
        <f>+[1]Totals!CK49</f>
        <v>579400</v>
      </c>
      <c r="G7" s="121">
        <v>12457730</v>
      </c>
      <c r="H7" s="113">
        <f>+[1]Totals!EC49</f>
        <v>5804900</v>
      </c>
      <c r="I7" s="97">
        <f>+[1]Totals!ED49</f>
        <v>0</v>
      </c>
      <c r="J7" s="97">
        <f>+[1]Totals!EE49</f>
        <v>0</v>
      </c>
      <c r="K7" s="97">
        <f>+[1]Totals!EF49</f>
        <v>0</v>
      </c>
      <c r="L7" s="123">
        <f t="shared" si="0"/>
        <v>5804900</v>
      </c>
    </row>
    <row r="8" spans="1:12" x14ac:dyDescent="0.25">
      <c r="A8" s="14" t="s">
        <v>4</v>
      </c>
      <c r="B8" s="16">
        <v>34281383</v>
      </c>
      <c r="C8" s="97">
        <v>986400</v>
      </c>
      <c r="D8" s="97">
        <f>+[1]Totals!AN50</f>
        <v>7254899</v>
      </c>
      <c r="E8" s="97">
        <f>+[1]Totals!BL50</f>
        <v>1679308</v>
      </c>
      <c r="F8" s="97">
        <f>+[1]Totals!CK50</f>
        <v>2325524</v>
      </c>
      <c r="G8" s="121">
        <v>790855</v>
      </c>
      <c r="H8" s="113">
        <f>+[1]Totals!EC50</f>
        <v>7216737</v>
      </c>
      <c r="I8" s="97">
        <f>+[1]Totals!ED50</f>
        <v>0</v>
      </c>
      <c r="J8" s="97">
        <f>+[1]Totals!EE50</f>
        <v>0</v>
      </c>
      <c r="K8" s="97">
        <f>+[1]Totals!EF50</f>
        <v>0</v>
      </c>
      <c r="L8" s="123">
        <f t="shared" si="0"/>
        <v>7216737</v>
      </c>
    </row>
    <row r="9" spans="1:12" x14ac:dyDescent="0.25">
      <c r="A9" t="s">
        <v>47</v>
      </c>
      <c r="B9" s="16">
        <v>11165984</v>
      </c>
      <c r="C9" s="97">
        <v>847750</v>
      </c>
      <c r="D9" s="97">
        <f>+[1]Totals!AN51</f>
        <v>2476800</v>
      </c>
      <c r="E9" s="97">
        <f>+[1]Totals!BL51</f>
        <v>1952850</v>
      </c>
      <c r="F9" s="97">
        <f>+[1]Totals!CK51</f>
        <v>1635000</v>
      </c>
      <c r="G9" s="121">
        <v>181850</v>
      </c>
      <c r="H9" s="113">
        <f>+[1]Totals!EC51</f>
        <v>3240000</v>
      </c>
      <c r="I9" s="97">
        <f>+[1]Totals!ED51</f>
        <v>0</v>
      </c>
      <c r="J9" s="97">
        <f>+[1]Totals!EE51</f>
        <v>0</v>
      </c>
      <c r="K9" s="97">
        <f>+[1]Totals!EF51</f>
        <v>0</v>
      </c>
      <c r="L9" s="123">
        <f t="shared" si="0"/>
        <v>3240000</v>
      </c>
    </row>
    <row r="10" spans="1:12" x14ac:dyDescent="0.25">
      <c r="A10" s="14" t="s">
        <v>48</v>
      </c>
      <c r="B10" s="16">
        <v>38615523</v>
      </c>
      <c r="C10" s="97">
        <v>1022949</v>
      </c>
      <c r="D10" s="97">
        <f>+[1]Totals!AN52</f>
        <v>4872300</v>
      </c>
      <c r="E10" s="97">
        <f>+[1]Totals!BL52</f>
        <v>12239050</v>
      </c>
      <c r="F10" s="97">
        <f>+[1]Totals!CK52</f>
        <v>829000</v>
      </c>
      <c r="G10" s="121">
        <v>137489</v>
      </c>
      <c r="H10" s="113">
        <f>+[1]Totals!EC52</f>
        <v>10108989</v>
      </c>
      <c r="I10" s="97">
        <f>+[1]Totals!ED52</f>
        <v>0</v>
      </c>
      <c r="J10" s="97">
        <f>+[1]Totals!EE52</f>
        <v>0</v>
      </c>
      <c r="K10" s="97">
        <f>+[1]Totals!EF52</f>
        <v>0</v>
      </c>
      <c r="L10" s="123">
        <f t="shared" si="0"/>
        <v>10108989</v>
      </c>
    </row>
    <row r="11" spans="1:12" x14ac:dyDescent="0.25">
      <c r="A11" t="s">
        <v>49</v>
      </c>
      <c r="B11" s="16">
        <v>0</v>
      </c>
      <c r="C11" s="97">
        <v>0</v>
      </c>
      <c r="D11" s="97">
        <f>+[1]Totals!AN53</f>
        <v>5000</v>
      </c>
      <c r="E11" s="97">
        <f>+[1]Totals!BL53</f>
        <v>10000</v>
      </c>
      <c r="F11" s="97">
        <f>+[1]Totals!CK53</f>
        <v>0</v>
      </c>
      <c r="G11" s="121">
        <v>6569</v>
      </c>
      <c r="H11" s="113">
        <f>+[1]Totals!EC53</f>
        <v>0</v>
      </c>
      <c r="I11" s="97">
        <f>+[1]Totals!ED53</f>
        <v>0</v>
      </c>
      <c r="J11" s="97">
        <f>+[1]Totals!EE53</f>
        <v>0</v>
      </c>
      <c r="K11" s="97">
        <f>+[1]Totals!EF53</f>
        <v>0</v>
      </c>
      <c r="L11" s="123">
        <f t="shared" si="0"/>
        <v>0</v>
      </c>
    </row>
    <row r="12" spans="1:12" x14ac:dyDescent="0.25">
      <c r="A12" s="14" t="s">
        <v>50</v>
      </c>
      <c r="B12" s="16">
        <v>30243503</v>
      </c>
      <c r="C12" s="97">
        <v>3206240</v>
      </c>
      <c r="D12" s="97">
        <f>+[1]Totals!AN54</f>
        <v>388310</v>
      </c>
      <c r="E12" s="97">
        <f>+[1]Totals!BL54</f>
        <v>11557000</v>
      </c>
      <c r="F12" s="97">
        <f>+[1]Totals!CK54</f>
        <v>1521950</v>
      </c>
      <c r="G12" s="121">
        <v>1225560</v>
      </c>
      <c r="H12" s="113">
        <f>+[1]Totals!EC54</f>
        <v>752902</v>
      </c>
      <c r="I12" s="97">
        <f>+[1]Totals!ED54</f>
        <v>0</v>
      </c>
      <c r="J12" s="97">
        <f>+[1]Totals!EE54</f>
        <v>0</v>
      </c>
      <c r="K12" s="97">
        <f>+[1]Totals!EF54</f>
        <v>0</v>
      </c>
      <c r="L12" s="123">
        <f t="shared" si="0"/>
        <v>752902</v>
      </c>
    </row>
    <row r="13" spans="1:12" x14ac:dyDescent="0.25">
      <c r="A13" s="14" t="s">
        <v>51</v>
      </c>
      <c r="B13" s="16">
        <v>1419843</v>
      </c>
      <c r="C13" s="97">
        <v>444750</v>
      </c>
      <c r="D13" s="97">
        <f>+[1]Totals!AN55</f>
        <v>0</v>
      </c>
      <c r="E13" s="97">
        <f>+[1]Totals!BL55</f>
        <v>0</v>
      </c>
      <c r="F13" s="97">
        <f>+[1]Totals!CK55</f>
        <v>121400</v>
      </c>
      <c r="G13" s="121">
        <v>108000</v>
      </c>
      <c r="H13" s="113">
        <f>+[1]Totals!EC55</f>
        <v>0</v>
      </c>
      <c r="I13" s="97">
        <f>+[1]Totals!ED55</f>
        <v>0</v>
      </c>
      <c r="J13" s="97">
        <f>+[1]Totals!EE55</f>
        <v>0</v>
      </c>
      <c r="K13" s="97">
        <f>+[1]Totals!EF55</f>
        <v>0</v>
      </c>
      <c r="L13" s="123">
        <f t="shared" si="0"/>
        <v>0</v>
      </c>
    </row>
    <row r="14" spans="1:12" x14ac:dyDescent="0.25">
      <c r="A14" s="14" t="s">
        <v>52</v>
      </c>
      <c r="B14" s="16">
        <v>7582285</v>
      </c>
      <c r="C14" s="97">
        <v>94250</v>
      </c>
      <c r="D14" s="97">
        <f>+[1]Totals!AN56</f>
        <v>413923</v>
      </c>
      <c r="E14" s="97">
        <f>+[1]Totals!BL56</f>
        <v>4447196</v>
      </c>
      <c r="F14" s="97">
        <f>+[1]Totals!CK56</f>
        <v>0</v>
      </c>
      <c r="G14" s="121">
        <v>1553361</v>
      </c>
      <c r="H14" s="113">
        <f>+[1]Totals!EC56</f>
        <v>2238035</v>
      </c>
      <c r="I14" s="97">
        <f>+[1]Totals!ED56</f>
        <v>0</v>
      </c>
      <c r="J14" s="97">
        <f>+[1]Totals!EE56</f>
        <v>0</v>
      </c>
      <c r="K14" s="97">
        <f>+[1]Totals!EF56</f>
        <v>0</v>
      </c>
      <c r="L14" s="123">
        <f t="shared" si="0"/>
        <v>2238035</v>
      </c>
    </row>
    <row r="15" spans="1:12" x14ac:dyDescent="0.25">
      <c r="A15" s="14" t="s">
        <v>53</v>
      </c>
      <c r="B15" s="16">
        <v>53201355</v>
      </c>
      <c r="C15" s="97">
        <v>19825155</v>
      </c>
      <c r="D15" s="97">
        <f>+[1]Totals!AN57</f>
        <v>2196265</v>
      </c>
      <c r="E15" s="97">
        <f>+[1]Totals!BL57</f>
        <v>2283078</v>
      </c>
      <c r="F15" s="97">
        <f>+[1]Totals!CK57</f>
        <v>10741153</v>
      </c>
      <c r="G15" s="121">
        <v>5731822</v>
      </c>
      <c r="H15" s="113">
        <f>+[1]Totals!EC57</f>
        <v>167326</v>
      </c>
      <c r="I15" s="97">
        <f>+[1]Totals!ED57</f>
        <v>0</v>
      </c>
      <c r="J15" s="97">
        <f>+[1]Totals!EE57</f>
        <v>0</v>
      </c>
      <c r="K15" s="97">
        <f>+[1]Totals!EF57</f>
        <v>0</v>
      </c>
      <c r="L15" s="123">
        <f t="shared" si="0"/>
        <v>167326</v>
      </c>
    </row>
    <row r="16" spans="1:12" x14ac:dyDescent="0.25">
      <c r="A16" s="14" t="s">
        <v>54</v>
      </c>
      <c r="B16" s="16">
        <v>1247202</v>
      </c>
      <c r="C16" s="97">
        <v>27000</v>
      </c>
      <c r="D16" s="97">
        <f>+[1]Totals!AN58</f>
        <v>52000</v>
      </c>
      <c r="E16" s="97">
        <f>+[1]Totals!BL58</f>
        <v>230883</v>
      </c>
      <c r="F16" s="97">
        <f>+[1]Totals!CK58</f>
        <v>60500</v>
      </c>
      <c r="G16" s="121">
        <v>406421</v>
      </c>
      <c r="H16" s="113">
        <f>+[1]Totals!EC58</f>
        <v>0</v>
      </c>
      <c r="I16" s="97">
        <f>+[1]Totals!ED58</f>
        <v>0</v>
      </c>
      <c r="J16" s="97">
        <f>+[1]Totals!EE58</f>
        <v>0</v>
      </c>
      <c r="K16" s="97">
        <f>+[1]Totals!EF58</f>
        <v>0</v>
      </c>
      <c r="L16" s="123">
        <f t="shared" si="0"/>
        <v>0</v>
      </c>
    </row>
    <row r="17" spans="1:12" x14ac:dyDescent="0.25">
      <c r="A17" t="s">
        <v>55</v>
      </c>
      <c r="B17" s="16">
        <v>197421390</v>
      </c>
      <c r="C17" s="97">
        <v>33446684</v>
      </c>
      <c r="D17" s="97">
        <f>+[1]Totals!AN59</f>
        <v>31612774</v>
      </c>
      <c r="E17" s="97">
        <f>+[1]Totals!BL59</f>
        <v>33591318</v>
      </c>
      <c r="F17" s="97">
        <f>+[1]Totals!CK59</f>
        <v>20322011</v>
      </c>
      <c r="G17" s="121">
        <v>23395671</v>
      </c>
      <c r="H17" s="113">
        <f>+[1]Totals!EC59</f>
        <v>9461294</v>
      </c>
      <c r="I17" s="97">
        <f>+[1]Totals!ED59</f>
        <v>0</v>
      </c>
      <c r="J17" s="97">
        <f>+[1]Totals!EE59</f>
        <v>0</v>
      </c>
      <c r="K17" s="97">
        <f>+[1]Totals!EF59</f>
        <v>0</v>
      </c>
      <c r="L17" s="123">
        <f t="shared" si="0"/>
        <v>9461294</v>
      </c>
    </row>
    <row r="18" spans="1:12" x14ac:dyDescent="0.25">
      <c r="A18" s="14" t="s">
        <v>56</v>
      </c>
      <c r="B18" s="16">
        <v>1015480</v>
      </c>
      <c r="C18" s="97">
        <v>150000</v>
      </c>
      <c r="D18" s="97">
        <f>+[1]Totals!AN60</f>
        <v>0</v>
      </c>
      <c r="E18" s="97">
        <f>+[1]Totals!BL60</f>
        <v>80000</v>
      </c>
      <c r="F18" s="97">
        <f>+[1]Totals!CK60</f>
        <v>80000</v>
      </c>
      <c r="G18" s="121">
        <v>50000</v>
      </c>
      <c r="H18" s="113">
        <f>+[1]Totals!EC60</f>
        <v>0</v>
      </c>
      <c r="I18" s="97">
        <f>+[1]Totals!ED60</f>
        <v>0</v>
      </c>
      <c r="J18" s="97">
        <f>+[1]Totals!EE60</f>
        <v>0</v>
      </c>
      <c r="K18" s="97">
        <f>+[1]Totals!EF60</f>
        <v>0</v>
      </c>
      <c r="L18" s="123">
        <f t="shared" si="0"/>
        <v>0</v>
      </c>
    </row>
    <row r="19" spans="1:12" x14ac:dyDescent="0.25">
      <c r="A19" s="14" t="s">
        <v>57</v>
      </c>
      <c r="B19" s="16">
        <v>6246956</v>
      </c>
      <c r="C19" s="97">
        <v>1962249</v>
      </c>
      <c r="D19" s="97">
        <f>+[1]Totals!AN61</f>
        <v>0</v>
      </c>
      <c r="E19" s="97">
        <f>+[1]Totals!BL61</f>
        <v>113081</v>
      </c>
      <c r="F19" s="97">
        <f>+[1]Totals!CK61</f>
        <v>1518801</v>
      </c>
      <c r="G19" s="121">
        <v>117200</v>
      </c>
      <c r="H19" s="113">
        <f>+[1]Totals!EC61</f>
        <v>120276</v>
      </c>
      <c r="I19" s="97">
        <f>+[1]Totals!ED61</f>
        <v>0</v>
      </c>
      <c r="J19" s="97">
        <f>+[1]Totals!EE61</f>
        <v>0</v>
      </c>
      <c r="K19" s="97">
        <f>+[1]Totals!EF61</f>
        <v>0</v>
      </c>
      <c r="L19" s="123">
        <f t="shared" si="0"/>
        <v>120276</v>
      </c>
    </row>
    <row r="20" spans="1:12" x14ac:dyDescent="0.25">
      <c r="A20" s="14" t="s">
        <v>58</v>
      </c>
      <c r="B20" s="16">
        <v>122056898</v>
      </c>
      <c r="C20" s="97">
        <v>5926490</v>
      </c>
      <c r="D20" s="97">
        <f>+[1]Totals!AN62</f>
        <v>8035229</v>
      </c>
      <c r="E20" s="97">
        <f>+[1]Totals!BL62</f>
        <v>21401476</v>
      </c>
      <c r="F20" s="97">
        <f>+[1]Totals!CK62</f>
        <v>1526747</v>
      </c>
      <c r="G20" s="121">
        <v>3604476</v>
      </c>
      <c r="H20" s="113">
        <f>+[1]Totals!EC62</f>
        <v>818350</v>
      </c>
      <c r="I20" s="97">
        <f>+[1]Totals!ED62</f>
        <v>0</v>
      </c>
      <c r="J20" s="97">
        <f>+[1]Totals!EE62</f>
        <v>0</v>
      </c>
      <c r="K20" s="97">
        <f>+[1]Totals!EF62</f>
        <v>0</v>
      </c>
      <c r="L20" s="123">
        <f t="shared" si="0"/>
        <v>818350</v>
      </c>
    </row>
    <row r="21" spans="1:12" x14ac:dyDescent="0.25">
      <c r="A21" s="14" t="s">
        <v>59</v>
      </c>
      <c r="B21" s="16">
        <v>822093</v>
      </c>
      <c r="C21" s="97">
        <v>40000</v>
      </c>
      <c r="D21" s="97">
        <f>+[1]Totals!AN63</f>
        <v>0</v>
      </c>
      <c r="E21" s="97">
        <f>+[1]Totals!BL63</f>
        <v>40000</v>
      </c>
      <c r="F21" s="97">
        <f>+[1]Totals!CK63</f>
        <v>0</v>
      </c>
      <c r="G21" s="121">
        <v>85000</v>
      </c>
      <c r="H21" s="113">
        <f>+[1]Totals!EC63</f>
        <v>10000</v>
      </c>
      <c r="I21" s="97">
        <f>+[1]Totals!ED63</f>
        <v>0</v>
      </c>
      <c r="J21" s="97">
        <f>+[1]Totals!EE63</f>
        <v>0</v>
      </c>
      <c r="K21" s="97">
        <f>+[1]Totals!EF63</f>
        <v>0</v>
      </c>
      <c r="L21" s="123">
        <f t="shared" si="0"/>
        <v>10000</v>
      </c>
    </row>
    <row r="22" spans="1:12" x14ac:dyDescent="0.25">
      <c r="A22" s="14" t="s">
        <v>60</v>
      </c>
      <c r="B22" s="16">
        <v>5659437</v>
      </c>
      <c r="C22" s="97">
        <v>0</v>
      </c>
      <c r="D22" s="97">
        <f>+[1]Totals!AN64</f>
        <v>1886811</v>
      </c>
      <c r="E22" s="97">
        <f>+[1]Totals!BL64</f>
        <v>216163</v>
      </c>
      <c r="F22" s="97">
        <f>+[1]Totals!CK64</f>
        <v>223834</v>
      </c>
      <c r="G22" s="121">
        <v>1625392</v>
      </c>
      <c r="H22" s="113">
        <f>+[1]Totals!EC64</f>
        <v>0</v>
      </c>
      <c r="I22" s="97">
        <f>+[1]Totals!ED64</f>
        <v>0</v>
      </c>
      <c r="J22" s="97">
        <f>+[1]Totals!EE64</f>
        <v>0</v>
      </c>
      <c r="K22" s="97">
        <f>+[1]Totals!EF64</f>
        <v>0</v>
      </c>
      <c r="L22" s="123">
        <f t="shared" si="0"/>
        <v>0</v>
      </c>
    </row>
    <row r="23" spans="1:12" x14ac:dyDescent="0.25">
      <c r="A23" s="14" t="s">
        <v>6</v>
      </c>
      <c r="B23" s="16">
        <v>75002017</v>
      </c>
      <c r="C23" s="97">
        <v>12222317</v>
      </c>
      <c r="D23" s="97">
        <f>+[1]Totals!AN65</f>
        <v>8743138</v>
      </c>
      <c r="E23" s="97">
        <f>+[1]Totals!BL65</f>
        <v>3150420</v>
      </c>
      <c r="F23" s="97">
        <f>+[1]Totals!CK65</f>
        <v>19186600</v>
      </c>
      <c r="G23" s="121">
        <v>2085101</v>
      </c>
      <c r="H23" s="113">
        <f>+[1]Totals!EC65</f>
        <v>1933568</v>
      </c>
      <c r="I23" s="97">
        <f>+[1]Totals!ED65</f>
        <v>0</v>
      </c>
      <c r="J23" s="97">
        <f>+[1]Totals!EE65</f>
        <v>0</v>
      </c>
      <c r="K23" s="97">
        <f>+[1]Totals!EF65</f>
        <v>0</v>
      </c>
      <c r="L23" s="123">
        <f t="shared" si="0"/>
        <v>1933568</v>
      </c>
    </row>
    <row r="24" spans="1:12" x14ac:dyDescent="0.25">
      <c r="A24" s="14" t="s">
        <v>7</v>
      </c>
      <c r="B24" s="16">
        <v>25143914</v>
      </c>
      <c r="C24" s="97">
        <v>723550</v>
      </c>
      <c r="D24" s="97">
        <f>+[1]Totals!AN66</f>
        <v>2012000</v>
      </c>
      <c r="E24" s="97">
        <f>+[1]Totals!BL66</f>
        <v>9910555</v>
      </c>
      <c r="F24" s="97">
        <f>+[1]Totals!CK66</f>
        <v>0</v>
      </c>
      <c r="G24" s="121">
        <v>9022704</v>
      </c>
      <c r="H24" s="113">
        <f>+[1]Totals!EC66</f>
        <v>0</v>
      </c>
      <c r="I24" s="97">
        <f>+[1]Totals!ED66</f>
        <v>0</v>
      </c>
      <c r="J24" s="97">
        <f>+[1]Totals!EE66</f>
        <v>0</v>
      </c>
      <c r="K24" s="97">
        <f>+[1]Totals!EF66</f>
        <v>0</v>
      </c>
      <c r="L24" s="123">
        <f t="shared" si="0"/>
        <v>0</v>
      </c>
    </row>
    <row r="25" spans="1:12" x14ac:dyDescent="0.25">
      <c r="A25" t="s">
        <v>61</v>
      </c>
      <c r="B25" s="16">
        <v>4865568</v>
      </c>
      <c r="C25" s="97">
        <v>0</v>
      </c>
      <c r="D25" s="97">
        <f>+[1]Totals!AN67</f>
        <v>243553</v>
      </c>
      <c r="E25" s="97">
        <f>+[1]Totals!BL67</f>
        <v>1727356</v>
      </c>
      <c r="F25" s="97">
        <f>+[1]Totals!CK67</f>
        <v>0</v>
      </c>
      <c r="G25" s="121">
        <v>175303</v>
      </c>
      <c r="H25" s="113">
        <f>+[1]Totals!EC67</f>
        <v>136950</v>
      </c>
      <c r="I25" s="97">
        <f>+[1]Totals!ED67</f>
        <v>0</v>
      </c>
      <c r="J25" s="97">
        <f>+[1]Totals!EE67</f>
        <v>0</v>
      </c>
      <c r="K25" s="97">
        <f>+[1]Totals!EF67</f>
        <v>0</v>
      </c>
      <c r="L25" s="123">
        <f t="shared" si="0"/>
        <v>136950</v>
      </c>
    </row>
    <row r="26" spans="1:12" x14ac:dyDescent="0.25">
      <c r="A26" s="14" t="s">
        <v>62</v>
      </c>
      <c r="B26" s="16">
        <v>85741930</v>
      </c>
      <c r="C26" s="97">
        <v>10742190</v>
      </c>
      <c r="D26" s="97">
        <f>+[1]Totals!AN68</f>
        <v>11828562</v>
      </c>
      <c r="E26" s="97">
        <f>+[1]Totals!BL68</f>
        <v>3441603</v>
      </c>
      <c r="F26" s="97">
        <f>+[1]Totals!CK68</f>
        <v>11864743</v>
      </c>
      <c r="G26" s="121">
        <v>7419549</v>
      </c>
      <c r="H26" s="113">
        <f>+[1]Totals!EC68</f>
        <v>408000</v>
      </c>
      <c r="I26" s="97">
        <f>+[1]Totals!ED68</f>
        <v>0</v>
      </c>
      <c r="J26" s="97">
        <f>+[1]Totals!EE68</f>
        <v>0</v>
      </c>
      <c r="K26" s="97">
        <f>+[1]Totals!EF68</f>
        <v>0</v>
      </c>
      <c r="L26" s="123">
        <f t="shared" si="0"/>
        <v>408000</v>
      </c>
    </row>
    <row r="27" spans="1:12" x14ac:dyDescent="0.25">
      <c r="A27" s="14" t="s">
        <v>63</v>
      </c>
      <c r="B27" s="16">
        <v>12858538</v>
      </c>
      <c r="C27" s="97">
        <v>248400</v>
      </c>
      <c r="D27" s="97">
        <f>+[1]Totals!AN69</f>
        <v>2983264</v>
      </c>
      <c r="E27" s="97">
        <f>+[1]Totals!BL69</f>
        <v>279000</v>
      </c>
      <c r="F27" s="97">
        <f>+[1]Totals!CK69</f>
        <v>1108143</v>
      </c>
      <c r="G27" s="121">
        <v>2987736</v>
      </c>
      <c r="H27" s="113">
        <f>+[1]Totals!EC69</f>
        <v>0</v>
      </c>
      <c r="I27" s="97">
        <f>+[1]Totals!ED69</f>
        <v>0</v>
      </c>
      <c r="J27" s="97">
        <f>+[1]Totals!EE69</f>
        <v>0</v>
      </c>
      <c r="K27" s="97">
        <f>+[1]Totals!EF69</f>
        <v>0</v>
      </c>
      <c r="L27" s="123">
        <f t="shared" si="0"/>
        <v>0</v>
      </c>
    </row>
    <row r="28" spans="1:12" x14ac:dyDescent="0.25">
      <c r="A28" s="14" t="s">
        <v>64</v>
      </c>
      <c r="B28" s="16">
        <v>61226527</v>
      </c>
      <c r="C28" s="97">
        <v>9847800</v>
      </c>
      <c r="D28" s="97">
        <f>+[1]Totals!AN70</f>
        <v>5597700</v>
      </c>
      <c r="E28" s="97">
        <f>+[1]Totals!BL70</f>
        <v>5848300</v>
      </c>
      <c r="F28" s="97">
        <f>+[1]Totals!CK70</f>
        <v>966300</v>
      </c>
      <c r="G28" s="121">
        <v>14885070</v>
      </c>
      <c r="H28" s="113">
        <f>+[1]Totals!EC70</f>
        <v>286500</v>
      </c>
      <c r="I28" s="97">
        <f>+[1]Totals!ED70</f>
        <v>0</v>
      </c>
      <c r="J28" s="97">
        <f>+[1]Totals!EE70</f>
        <v>0</v>
      </c>
      <c r="K28" s="97">
        <f>+[1]Totals!EF70</f>
        <v>0</v>
      </c>
      <c r="L28" s="123">
        <f t="shared" si="0"/>
        <v>286500</v>
      </c>
    </row>
    <row r="29" spans="1:12" x14ac:dyDescent="0.25">
      <c r="A29" s="14" t="s">
        <v>10</v>
      </c>
      <c r="B29" s="16">
        <v>41390672</v>
      </c>
      <c r="C29" s="97">
        <v>1426600</v>
      </c>
      <c r="D29" s="97">
        <f>+[1]Totals!AN71</f>
        <v>8613230</v>
      </c>
      <c r="E29" s="97">
        <f>+[1]Totals!BL71</f>
        <v>2854765</v>
      </c>
      <c r="F29" s="97">
        <f>+[1]Totals!CK71</f>
        <v>2100248</v>
      </c>
      <c r="G29" s="121">
        <v>13051607</v>
      </c>
      <c r="H29" s="113">
        <f>+[1]Totals!EC71</f>
        <v>0</v>
      </c>
      <c r="I29" s="97">
        <f>+[1]Totals!ED71</f>
        <v>0</v>
      </c>
      <c r="J29" s="97">
        <f>+[1]Totals!EE71</f>
        <v>0</v>
      </c>
      <c r="K29" s="97">
        <f>+[1]Totals!EF71</f>
        <v>0</v>
      </c>
      <c r="L29" s="123">
        <f t="shared" si="0"/>
        <v>0</v>
      </c>
    </row>
    <row r="30" spans="1:12" x14ac:dyDescent="0.25">
      <c r="A30" s="14" t="s">
        <v>11</v>
      </c>
      <c r="B30" s="16">
        <v>49498246</v>
      </c>
      <c r="C30" s="97">
        <v>1293500</v>
      </c>
      <c r="D30" s="97">
        <f>+[1]Totals!AN72</f>
        <v>1926700</v>
      </c>
      <c r="E30" s="97">
        <f>+[1]Totals!BL72</f>
        <v>12492163</v>
      </c>
      <c r="F30" s="97">
        <f>+[1]Totals!CK72</f>
        <v>3302810</v>
      </c>
      <c r="G30" s="121">
        <v>1015732</v>
      </c>
      <c r="H30" s="113">
        <f>+[1]Totals!EC72</f>
        <v>0</v>
      </c>
      <c r="I30" s="97">
        <f>+[1]Totals!ED72</f>
        <v>0</v>
      </c>
      <c r="J30" s="97">
        <f>+[1]Totals!EE72</f>
        <v>0</v>
      </c>
      <c r="K30" s="97">
        <f>+[1]Totals!EF72</f>
        <v>0</v>
      </c>
      <c r="L30" s="123">
        <f t="shared" si="0"/>
        <v>0</v>
      </c>
    </row>
    <row r="31" spans="1:12" x14ac:dyDescent="0.25">
      <c r="A31" s="14" t="s">
        <v>65</v>
      </c>
      <c r="B31" s="16">
        <v>3173424</v>
      </c>
      <c r="C31" s="97">
        <v>992696</v>
      </c>
      <c r="D31" s="97">
        <f>+[1]Totals!AN73</f>
        <v>0</v>
      </c>
      <c r="E31" s="97">
        <f>+[1]Totals!BL73</f>
        <v>0</v>
      </c>
      <c r="F31" s="97">
        <f>+[1]Totals!CK73</f>
        <v>1805770</v>
      </c>
      <c r="G31" s="121">
        <v>0</v>
      </c>
      <c r="H31" s="113">
        <f>+[1]Totals!EC73</f>
        <v>0</v>
      </c>
      <c r="I31" s="97">
        <f>+[1]Totals!ED73</f>
        <v>0</v>
      </c>
      <c r="J31" s="97">
        <f>+[1]Totals!EE73</f>
        <v>0</v>
      </c>
      <c r="K31" s="97">
        <f>+[1]Totals!EF73</f>
        <v>0</v>
      </c>
      <c r="L31" s="123">
        <f t="shared" si="0"/>
        <v>0</v>
      </c>
    </row>
    <row r="32" spans="1:12" x14ac:dyDescent="0.25">
      <c r="A32" s="14" t="s">
        <v>66</v>
      </c>
      <c r="B32" s="16">
        <v>62509638</v>
      </c>
      <c r="C32" s="97">
        <v>11450252</v>
      </c>
      <c r="D32" s="97">
        <f>+[1]Totals!AN74</f>
        <v>5684460</v>
      </c>
      <c r="E32" s="97">
        <f>+[1]Totals!BL74</f>
        <v>8066750</v>
      </c>
      <c r="F32" s="97">
        <f>+[1]Totals!CK74</f>
        <v>9117580</v>
      </c>
      <c r="G32" s="121">
        <v>3559800</v>
      </c>
      <c r="H32" s="113">
        <f>+[1]Totals!EC74</f>
        <v>0</v>
      </c>
      <c r="I32" s="97">
        <f>+[1]Totals!ED74</f>
        <v>0</v>
      </c>
      <c r="J32" s="97">
        <f>+[1]Totals!EE74</f>
        <v>0</v>
      </c>
      <c r="K32" s="97">
        <f>+[1]Totals!EF74</f>
        <v>0</v>
      </c>
      <c r="L32" s="123">
        <f t="shared" si="0"/>
        <v>0</v>
      </c>
    </row>
    <row r="33" spans="1:12" x14ac:dyDescent="0.25">
      <c r="A33" s="14" t="s">
        <v>67</v>
      </c>
      <c r="B33" s="16">
        <v>1625692</v>
      </c>
      <c r="C33" s="97">
        <v>175000</v>
      </c>
      <c r="D33" s="97">
        <f>+[1]Totals!AN75</f>
        <v>0</v>
      </c>
      <c r="E33" s="97">
        <f>+[1]Totals!BL75</f>
        <v>0</v>
      </c>
      <c r="F33" s="97">
        <f>+[1]Totals!CK75</f>
        <v>160255</v>
      </c>
      <c r="G33" s="121">
        <v>0</v>
      </c>
      <c r="H33" s="113">
        <f>+[1]Totals!EC75</f>
        <v>0</v>
      </c>
      <c r="I33" s="97">
        <f>+[1]Totals!ED75</f>
        <v>0</v>
      </c>
      <c r="J33" s="97">
        <f>+[1]Totals!EE75</f>
        <v>0</v>
      </c>
      <c r="K33" s="97">
        <f>+[1]Totals!EF75</f>
        <v>0</v>
      </c>
      <c r="L33" s="123">
        <f t="shared" si="0"/>
        <v>0</v>
      </c>
    </row>
    <row r="34" spans="1:12" x14ac:dyDescent="0.25">
      <c r="A34" s="14" t="s">
        <v>68</v>
      </c>
      <c r="B34" s="16">
        <v>37455555</v>
      </c>
      <c r="C34" s="97">
        <v>3942358</v>
      </c>
      <c r="D34" s="97">
        <f>+[1]Totals!AN76</f>
        <v>10071730</v>
      </c>
      <c r="E34" s="97">
        <f>+[1]Totals!BL76</f>
        <v>5847280</v>
      </c>
      <c r="F34" s="97">
        <f>+[1]Totals!CK76</f>
        <v>11908531</v>
      </c>
      <c r="G34" s="121">
        <v>7581865</v>
      </c>
      <c r="H34" s="113">
        <f>+[1]Totals!EC76</f>
        <v>19500</v>
      </c>
      <c r="I34" s="97">
        <f>+[1]Totals!ED76</f>
        <v>0</v>
      </c>
      <c r="J34" s="97">
        <f>+[1]Totals!EE76</f>
        <v>0</v>
      </c>
      <c r="K34" s="97">
        <f>+[1]Totals!EF76</f>
        <v>0</v>
      </c>
      <c r="L34" s="123">
        <f t="shared" si="0"/>
        <v>19500</v>
      </c>
    </row>
    <row r="35" spans="1:12" x14ac:dyDescent="0.25">
      <c r="A35" s="14" t="s">
        <v>12</v>
      </c>
      <c r="B35" s="16">
        <v>270197013</v>
      </c>
      <c r="C35" s="97">
        <v>21734341</v>
      </c>
      <c r="D35" s="97">
        <f>+[1]Totals!AN77</f>
        <v>37315405</v>
      </c>
      <c r="E35" s="97">
        <f>+[1]Totals!BL77</f>
        <v>28422518</v>
      </c>
      <c r="F35" s="97">
        <f>+[1]Totals!CK77</f>
        <v>22092124</v>
      </c>
      <c r="G35" s="121">
        <v>23531755</v>
      </c>
      <c r="H35" s="113">
        <f>+[1]Totals!EC77</f>
        <v>9370568</v>
      </c>
      <c r="I35" s="97">
        <f>+[1]Totals!ED77</f>
        <v>0</v>
      </c>
      <c r="J35" s="97">
        <f>+[1]Totals!EE77</f>
        <v>0</v>
      </c>
      <c r="K35" s="97">
        <f>+[1]Totals!EF77</f>
        <v>0</v>
      </c>
      <c r="L35" s="123">
        <f t="shared" si="0"/>
        <v>9370568</v>
      </c>
    </row>
    <row r="36" spans="1:12" x14ac:dyDescent="0.25">
      <c r="A36" s="14" t="s">
        <v>69</v>
      </c>
      <c r="B36" s="16">
        <v>33570545</v>
      </c>
      <c r="C36" s="97">
        <v>1530371</v>
      </c>
      <c r="D36" s="97">
        <f>+[1]Totals!AN78</f>
        <v>1227264</v>
      </c>
      <c r="E36" s="97">
        <f>+[1]Totals!BL78</f>
        <v>4808475</v>
      </c>
      <c r="F36" s="97">
        <f>+[1]Totals!CK78</f>
        <v>1721700</v>
      </c>
      <c r="G36" s="121">
        <v>0</v>
      </c>
      <c r="H36" s="113">
        <f>+[1]Totals!EC78</f>
        <v>0</v>
      </c>
      <c r="I36" s="97">
        <f>+[1]Totals!ED78</f>
        <v>0</v>
      </c>
      <c r="J36" s="97">
        <f>+[1]Totals!EE78</f>
        <v>0</v>
      </c>
      <c r="K36" s="97">
        <f>+[1]Totals!EF78</f>
        <v>0</v>
      </c>
      <c r="L36" s="123">
        <f t="shared" si="0"/>
        <v>0</v>
      </c>
    </row>
    <row r="37" spans="1:12" x14ac:dyDescent="0.25">
      <c r="A37" s="14" t="s">
        <v>13</v>
      </c>
      <c r="B37" s="16">
        <v>45436302</v>
      </c>
      <c r="C37" s="97">
        <v>1525000</v>
      </c>
      <c r="D37" s="97">
        <f>+[1]Totals!AN79</f>
        <v>6645200</v>
      </c>
      <c r="E37" s="97">
        <f>+[1]Totals!BL79</f>
        <v>2399845</v>
      </c>
      <c r="F37" s="97">
        <f>+[1]Totals!CK79</f>
        <v>1762986</v>
      </c>
      <c r="G37" s="121">
        <v>4602306</v>
      </c>
      <c r="H37" s="113">
        <f>+[1]Totals!EC79</f>
        <v>0</v>
      </c>
      <c r="I37" s="97">
        <f>+[1]Totals!ED79</f>
        <v>0</v>
      </c>
      <c r="J37" s="97">
        <f>+[1]Totals!EE79</f>
        <v>0</v>
      </c>
      <c r="K37" s="97">
        <f>+[1]Totals!EF79</f>
        <v>0</v>
      </c>
      <c r="L37" s="123">
        <f t="shared" si="0"/>
        <v>0</v>
      </c>
    </row>
    <row r="38" spans="1:12" x14ac:dyDescent="0.25">
      <c r="A38" s="14" t="s">
        <v>14</v>
      </c>
      <c r="B38" s="16">
        <v>22834158</v>
      </c>
      <c r="C38" s="97">
        <v>511025</v>
      </c>
      <c r="D38" s="97">
        <f>+[1]Totals!AN80</f>
        <v>680631</v>
      </c>
      <c r="E38" s="97">
        <f>+[1]Totals!BL80</f>
        <v>689500</v>
      </c>
      <c r="F38" s="97">
        <f>+[1]Totals!CK80</f>
        <v>6852227</v>
      </c>
      <c r="G38" s="121">
        <v>257000</v>
      </c>
      <c r="H38" s="113">
        <f>+[1]Totals!EC80</f>
        <v>0</v>
      </c>
      <c r="I38" s="97">
        <f>+[1]Totals!ED80</f>
        <v>0</v>
      </c>
      <c r="J38" s="97">
        <f>+[1]Totals!EE80</f>
        <v>0</v>
      </c>
      <c r="K38" s="97">
        <f>+[1]Totals!EF80</f>
        <v>0</v>
      </c>
      <c r="L38" s="123">
        <f t="shared" si="0"/>
        <v>0</v>
      </c>
    </row>
    <row r="39" spans="1:12" x14ac:dyDescent="0.25">
      <c r="A39" s="14" t="s">
        <v>70</v>
      </c>
      <c r="B39" s="16">
        <v>8699547</v>
      </c>
      <c r="C39" s="97">
        <v>28006</v>
      </c>
      <c r="D39" s="97">
        <f>+[1]Totals!AN81</f>
        <v>2921039</v>
      </c>
      <c r="E39" s="97">
        <f>+[1]Totals!BL81</f>
        <v>319451</v>
      </c>
      <c r="F39" s="97">
        <f>+[1]Totals!CK81</f>
        <v>1022119</v>
      </c>
      <c r="G39" s="121">
        <v>3517442</v>
      </c>
      <c r="H39" s="113">
        <f>+[1]Totals!EC81</f>
        <v>0</v>
      </c>
      <c r="I39" s="97">
        <f>+[1]Totals!ED81</f>
        <v>0</v>
      </c>
      <c r="J39" s="97">
        <f>+[1]Totals!EE81</f>
        <v>0</v>
      </c>
      <c r="K39" s="97">
        <f>+[1]Totals!EF81</f>
        <v>0</v>
      </c>
      <c r="L39" s="123">
        <f t="shared" si="0"/>
        <v>0</v>
      </c>
    </row>
    <row r="40" spans="1:12" x14ac:dyDescent="0.25">
      <c r="A40" s="14" t="s">
        <v>71</v>
      </c>
      <c r="B40" s="16">
        <v>340952</v>
      </c>
      <c r="C40" s="97">
        <v>0</v>
      </c>
      <c r="D40" s="97">
        <f>+[1]Totals!AN82</f>
        <v>0</v>
      </c>
      <c r="E40" s="97">
        <f>+[1]Totals!BL82</f>
        <v>0</v>
      </c>
      <c r="F40" s="97">
        <f>+[1]Totals!CK82</f>
        <v>0</v>
      </c>
      <c r="G40" s="121">
        <v>0</v>
      </c>
      <c r="H40" s="113">
        <f>+[1]Totals!EC82</f>
        <v>0</v>
      </c>
      <c r="I40" s="97">
        <f>+[1]Totals!ED82</f>
        <v>0</v>
      </c>
      <c r="J40" s="97">
        <f>+[1]Totals!EE82</f>
        <v>0</v>
      </c>
      <c r="K40" s="97">
        <f>+[1]Totals!EF82</f>
        <v>0</v>
      </c>
      <c r="L40" s="123">
        <f t="shared" si="0"/>
        <v>0</v>
      </c>
    </row>
    <row r="41" spans="1:12" x14ac:dyDescent="0.25">
      <c r="A41" t="s">
        <v>72</v>
      </c>
      <c r="B41" s="16">
        <v>624996</v>
      </c>
      <c r="C41" s="97">
        <v>4450</v>
      </c>
      <c r="D41" s="97">
        <f>+[1]Totals!AN83</f>
        <v>148299</v>
      </c>
      <c r="E41" s="97">
        <f>+[1]Totals!BL83</f>
        <v>0</v>
      </c>
      <c r="F41" s="97">
        <f>+[1]Totals!CK83</f>
        <v>12850</v>
      </c>
      <c r="G41" s="121">
        <v>155950</v>
      </c>
      <c r="H41" s="113">
        <f>+[1]Totals!EC83</f>
        <v>0</v>
      </c>
      <c r="I41" s="97">
        <f>+[1]Totals!ED83</f>
        <v>0</v>
      </c>
      <c r="J41" s="97">
        <f>+[1]Totals!EE83</f>
        <v>0</v>
      </c>
      <c r="K41" s="97">
        <f>+[1]Totals!EF83</f>
        <v>0</v>
      </c>
      <c r="L41" s="123">
        <f t="shared" si="0"/>
        <v>0</v>
      </c>
    </row>
    <row r="42" spans="1:12" x14ac:dyDescent="0.25">
      <c r="A42" t="s">
        <v>73</v>
      </c>
      <c r="B42" s="16">
        <v>50638181</v>
      </c>
      <c r="C42" s="97">
        <v>5895370</v>
      </c>
      <c r="D42" s="97">
        <f>+[1]Totals!AN84</f>
        <v>1014050</v>
      </c>
      <c r="E42" s="97">
        <f>+[1]Totals!BL84</f>
        <v>18898859</v>
      </c>
      <c r="F42" s="97">
        <f>+[1]Totals!CK84</f>
        <v>323750</v>
      </c>
      <c r="G42" s="121">
        <v>1796960</v>
      </c>
      <c r="H42" s="113">
        <f>+[1]Totals!EC84</f>
        <v>7578170</v>
      </c>
      <c r="I42" s="97">
        <f>+[1]Totals!ED84</f>
        <v>0</v>
      </c>
      <c r="J42" s="97">
        <f>+[1]Totals!EE84</f>
        <v>0</v>
      </c>
      <c r="K42" s="97">
        <f>+[1]Totals!EF84</f>
        <v>0</v>
      </c>
      <c r="L42" s="123">
        <f t="shared" si="0"/>
        <v>7578170</v>
      </c>
    </row>
    <row r="43" spans="1:12" x14ac:dyDescent="0.25">
      <c r="A43" t="s">
        <v>74</v>
      </c>
      <c r="B43" s="16">
        <v>32070824</v>
      </c>
      <c r="C43" s="97">
        <v>2680955</v>
      </c>
      <c r="D43" s="97">
        <f>+[1]Totals!AN85</f>
        <v>2616817</v>
      </c>
      <c r="E43" s="97">
        <f>+[1]Totals!BL85</f>
        <v>5868750</v>
      </c>
      <c r="F43" s="97">
        <f>+[1]Totals!CK85</f>
        <v>223750</v>
      </c>
      <c r="G43" s="121">
        <v>145550</v>
      </c>
      <c r="H43" s="113">
        <f>+[1]Totals!EC85</f>
        <v>98350</v>
      </c>
      <c r="I43" s="97">
        <f>+[1]Totals!ED85</f>
        <v>0</v>
      </c>
      <c r="J43" s="97">
        <f>+[1]Totals!EE85</f>
        <v>0</v>
      </c>
      <c r="K43" s="97">
        <f>+[1]Totals!EF85</f>
        <v>0</v>
      </c>
      <c r="L43" s="123">
        <f t="shared" si="0"/>
        <v>98350</v>
      </c>
    </row>
    <row r="44" spans="1:12" x14ac:dyDescent="0.25">
      <c r="A44" s="14" t="s">
        <v>75</v>
      </c>
      <c r="B44" s="16">
        <v>213450</v>
      </c>
      <c r="C44" s="97">
        <v>0</v>
      </c>
      <c r="D44" s="97">
        <f>+[1]Totals!AN86</f>
        <v>10000</v>
      </c>
      <c r="E44" s="97">
        <f>+[1]Totals!BL86</f>
        <v>10000</v>
      </c>
      <c r="F44" s="97">
        <f>+[1]Totals!CK86</f>
        <v>0</v>
      </c>
      <c r="G44" s="121">
        <v>0</v>
      </c>
      <c r="H44" s="113">
        <f>+[1]Totals!EC86</f>
        <v>0</v>
      </c>
      <c r="I44" s="97">
        <f>+[1]Totals!ED86</f>
        <v>0</v>
      </c>
      <c r="J44" s="97">
        <f>+[1]Totals!EE86</f>
        <v>0</v>
      </c>
      <c r="K44" s="97">
        <f>+[1]Totals!EF86</f>
        <v>0</v>
      </c>
      <c r="L44" s="123">
        <f t="shared" si="0"/>
        <v>0</v>
      </c>
    </row>
    <row r="45" spans="1:12" x14ac:dyDescent="0.25">
      <c r="A45" s="14" t="s">
        <v>76</v>
      </c>
      <c r="B45" s="16">
        <v>81988749</v>
      </c>
      <c r="C45" s="97">
        <v>13131076</v>
      </c>
      <c r="D45" s="97">
        <f>+[1]Totals!AN87</f>
        <v>11855589</v>
      </c>
      <c r="E45" s="97">
        <f>+[1]Totals!BL87</f>
        <v>10746773</v>
      </c>
      <c r="F45" s="97">
        <f>+[1]Totals!CK87</f>
        <v>18773066</v>
      </c>
      <c r="G45" s="121">
        <v>8272784</v>
      </c>
      <c r="H45" s="113">
        <f>+[1]Totals!EC87</f>
        <v>2559982</v>
      </c>
      <c r="I45" s="97">
        <f>+[1]Totals!ED87</f>
        <v>0</v>
      </c>
      <c r="J45" s="97">
        <f>+[1]Totals!EE87</f>
        <v>0</v>
      </c>
      <c r="K45" s="97">
        <f>+[1]Totals!EF87</f>
        <v>0</v>
      </c>
      <c r="L45" s="123">
        <f t="shared" si="0"/>
        <v>2559982</v>
      </c>
    </row>
    <row r="46" spans="1:12" x14ac:dyDescent="0.25">
      <c r="A46" s="14" t="s">
        <v>77</v>
      </c>
      <c r="B46" s="16">
        <v>17043766</v>
      </c>
      <c r="C46" s="97">
        <v>5622710</v>
      </c>
      <c r="D46" s="97">
        <f>+[1]Totals!AN88</f>
        <v>443850</v>
      </c>
      <c r="E46" s="97">
        <f>+[1]Totals!BL88</f>
        <v>6716200</v>
      </c>
      <c r="F46" s="97">
        <f>+[1]Totals!CK88</f>
        <v>745200</v>
      </c>
      <c r="G46" s="121">
        <v>262550</v>
      </c>
      <c r="H46" s="113">
        <f>+[1]Totals!EC88</f>
        <v>108900</v>
      </c>
      <c r="I46" s="97">
        <f>+[1]Totals!ED88</f>
        <v>0</v>
      </c>
      <c r="J46" s="97">
        <f>+[1]Totals!EE88</f>
        <v>0</v>
      </c>
      <c r="K46" s="97">
        <f>+[1]Totals!EF88</f>
        <v>0</v>
      </c>
      <c r="L46" s="123">
        <f t="shared" si="0"/>
        <v>108900</v>
      </c>
    </row>
    <row r="47" spans="1:12" x14ac:dyDescent="0.25">
      <c r="A47" s="14" t="s">
        <v>15</v>
      </c>
      <c r="B47" s="16">
        <v>88520012</v>
      </c>
      <c r="C47" s="97">
        <v>22839478</v>
      </c>
      <c r="D47" s="97">
        <f>+[1]Totals!AN89</f>
        <v>2850557</v>
      </c>
      <c r="E47" s="97">
        <f>+[1]Totals!BL89</f>
        <v>13790423</v>
      </c>
      <c r="F47" s="97">
        <f>+[1]Totals!CK89</f>
        <v>22518250</v>
      </c>
      <c r="G47" s="121">
        <v>2159162</v>
      </c>
      <c r="H47" s="113">
        <f>+[1]Totals!EC89</f>
        <v>2243670</v>
      </c>
      <c r="I47" s="97">
        <f>+[1]Totals!ED89</f>
        <v>0</v>
      </c>
      <c r="J47" s="97">
        <f>+[1]Totals!EE89</f>
        <v>0</v>
      </c>
      <c r="K47" s="97">
        <f>+[1]Totals!EF89</f>
        <v>0</v>
      </c>
      <c r="L47" s="123">
        <f t="shared" si="0"/>
        <v>2243670</v>
      </c>
    </row>
    <row r="48" spans="1:12" x14ac:dyDescent="0.25">
      <c r="A48" s="14" t="s">
        <v>78</v>
      </c>
      <c r="B48" s="16">
        <v>42663221</v>
      </c>
      <c r="C48" s="97">
        <v>7383962</v>
      </c>
      <c r="D48" s="97">
        <f>+[1]Totals!AN90</f>
        <v>643350</v>
      </c>
      <c r="E48" s="97">
        <f>+[1]Totals!BL90</f>
        <v>1546341</v>
      </c>
      <c r="F48" s="97">
        <f>+[1]Totals!CK90</f>
        <v>12265535</v>
      </c>
      <c r="G48" s="121">
        <v>3541109</v>
      </c>
      <c r="H48" s="113">
        <f>+[1]Totals!EC90</f>
        <v>481984</v>
      </c>
      <c r="I48" s="97">
        <f>+[1]Totals!ED90</f>
        <v>0</v>
      </c>
      <c r="J48" s="97">
        <f>+[1]Totals!EE90</f>
        <v>0</v>
      </c>
      <c r="K48" s="97">
        <f>+[1]Totals!EF90</f>
        <v>0</v>
      </c>
      <c r="L48" s="123">
        <f t="shared" si="0"/>
        <v>481984</v>
      </c>
    </row>
    <row r="49" spans="1:12" x14ac:dyDescent="0.25">
      <c r="A49" s="14" t="s">
        <v>79</v>
      </c>
      <c r="B49" s="16">
        <v>1695095</v>
      </c>
      <c r="C49" s="97">
        <v>0</v>
      </c>
      <c r="D49" s="97">
        <f>+[1]Totals!AN91</f>
        <v>1071376</v>
      </c>
      <c r="E49" s="97">
        <f>+[1]Totals!BL91</f>
        <v>0</v>
      </c>
      <c r="F49" s="97">
        <f>+[1]Totals!CK91</f>
        <v>247660</v>
      </c>
      <c r="G49" s="121">
        <v>1679592</v>
      </c>
      <c r="H49" s="113">
        <f>+[1]Totals!EC91</f>
        <v>0</v>
      </c>
      <c r="I49" s="97">
        <f>+[1]Totals!ED91</f>
        <v>0</v>
      </c>
      <c r="J49" s="97">
        <f>+[1]Totals!EE91</f>
        <v>0</v>
      </c>
      <c r="K49" s="97">
        <f>+[1]Totals!EF91</f>
        <v>0</v>
      </c>
      <c r="L49" s="123">
        <f t="shared" si="0"/>
        <v>0</v>
      </c>
    </row>
    <row r="50" spans="1:12" x14ac:dyDescent="0.25">
      <c r="A50" s="14" t="s">
        <v>16</v>
      </c>
      <c r="B50" s="16">
        <v>11922927</v>
      </c>
      <c r="C50" s="97">
        <v>1291242</v>
      </c>
      <c r="D50" s="97">
        <f>+[1]Totals!AN92</f>
        <v>2588652</v>
      </c>
      <c r="E50" s="97">
        <f>+[1]Totals!BL92</f>
        <v>1846558</v>
      </c>
      <c r="F50" s="97">
        <f>+[1]Totals!CK92</f>
        <v>900000</v>
      </c>
      <c r="G50" s="121">
        <v>2441175</v>
      </c>
      <c r="H50" s="113">
        <f>+[1]Totals!EC92</f>
        <v>0</v>
      </c>
      <c r="I50" s="97">
        <f>+[1]Totals!ED92</f>
        <v>0</v>
      </c>
      <c r="J50" s="97">
        <f>+[1]Totals!EE92</f>
        <v>0</v>
      </c>
      <c r="K50" s="97">
        <f>+[1]Totals!EF92</f>
        <v>0</v>
      </c>
      <c r="L50" s="123">
        <f t="shared" si="0"/>
        <v>0</v>
      </c>
    </row>
    <row r="51" spans="1:12" x14ac:dyDescent="0.25">
      <c r="A51" s="98" t="s">
        <v>23</v>
      </c>
      <c r="B51" s="99">
        <f>SUM(B4:B50)</f>
        <v>1801269243</v>
      </c>
      <c r="C51" s="100">
        <f>SUM(C4:C50)</f>
        <v>209210311</v>
      </c>
      <c r="D51" s="100">
        <f>SUM(D4:D50)</f>
        <v>205582406</v>
      </c>
      <c r="E51" s="100">
        <f t="shared" ref="E51:K51" si="1">SUM(E4:E50)</f>
        <v>259459521</v>
      </c>
      <c r="F51" s="100">
        <f t="shared" si="1"/>
        <v>195375167</v>
      </c>
      <c r="G51" s="132">
        <f t="shared" si="1"/>
        <v>167525359</v>
      </c>
      <c r="H51" s="115">
        <f t="shared" si="1"/>
        <v>66048601</v>
      </c>
      <c r="I51" s="100">
        <f t="shared" si="1"/>
        <v>0</v>
      </c>
      <c r="J51" s="100">
        <f t="shared" si="1"/>
        <v>0</v>
      </c>
      <c r="K51" s="100">
        <f t="shared" si="1"/>
        <v>0</v>
      </c>
      <c r="L51" s="101">
        <f>SUM(L4:L50)</f>
        <v>66048601</v>
      </c>
    </row>
    <row r="52" spans="1:12" x14ac:dyDescent="0.25">
      <c r="A52" s="102" t="s">
        <v>80</v>
      </c>
      <c r="B52" s="102"/>
    </row>
    <row r="53" spans="1:12" s="103" customFormat="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7">
    <mergeCell ref="F2:F3"/>
    <mergeCell ref="G2:G3"/>
    <mergeCell ref="H2:L2"/>
    <mergeCell ref="B2:B3"/>
    <mergeCell ref="C2:C3"/>
    <mergeCell ref="D2:D3"/>
    <mergeCell ref="E2:E3"/>
  </mergeCells>
  <printOptions horizontalCentered="1" verticalCentered="1"/>
  <pageMargins left="0.7" right="0.7" top="0.75" bottom="0.7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B648-ABC6-47CE-959E-48CBF2A67830}">
  <sheetPr>
    <pageSetUpPr fitToPage="1"/>
  </sheetPr>
  <dimension ref="A1:Y53"/>
  <sheetViews>
    <sheetView workbookViewId="0">
      <selection activeCell="J19" sqref="J19"/>
    </sheetView>
  </sheetViews>
  <sheetFormatPr defaultColWidth="9.28515625" defaultRowHeight="15" x14ac:dyDescent="0.25"/>
  <cols>
    <col min="1" max="1" width="21.42578125" customWidth="1"/>
    <col min="2" max="2" width="1.140625" customWidth="1"/>
    <col min="3" max="3" width="10.7109375" customWidth="1"/>
    <col min="4" max="4" width="11" customWidth="1"/>
    <col min="5" max="5" width="10.140625" customWidth="1"/>
    <col min="6" max="6" width="10.140625" bestFit="1" customWidth="1"/>
    <col min="7" max="7" width="12.28515625" customWidth="1"/>
    <col min="8" max="8" width="1.7109375" customWidth="1"/>
    <col min="9" max="9" width="10.7109375" customWidth="1"/>
    <col min="10" max="10" width="11" customWidth="1"/>
    <col min="11" max="11" width="10.140625" customWidth="1"/>
    <col min="12" max="12" width="10.140625" bestFit="1" customWidth="1"/>
    <col min="13" max="13" width="12.28515625" customWidth="1"/>
    <col min="14" max="14" width="2.28515625" customWidth="1"/>
    <col min="15" max="15" width="10.7109375" customWidth="1"/>
    <col min="16" max="16" width="11" customWidth="1"/>
    <col min="17" max="17" width="10.140625" customWidth="1"/>
    <col min="18" max="18" width="10.140625" bestFit="1" customWidth="1"/>
    <col min="19" max="19" width="12.28515625" customWidth="1"/>
    <col min="20" max="20" width="2.140625" customWidth="1"/>
    <col min="21" max="21" width="10.7109375" customWidth="1"/>
    <col min="22" max="22" width="11" customWidth="1"/>
    <col min="23" max="23" width="10.140625" customWidth="1"/>
    <col min="25" max="25" width="12.28515625" customWidth="1"/>
  </cols>
  <sheetData>
    <row r="1" spans="1:25" s="3" customFormat="1" ht="24" customHeight="1" x14ac:dyDescent="0.25">
      <c r="A1" s="104" t="s">
        <v>81</v>
      </c>
    </row>
    <row r="2" spans="1:25" s="3" customFormat="1" ht="3.6" customHeight="1" x14ac:dyDescent="0.25">
      <c r="A2" s="104"/>
    </row>
    <row r="3" spans="1:25" s="106" customFormat="1" ht="17.45" customHeight="1" x14ac:dyDescent="0.25">
      <c r="A3" s="105" t="s">
        <v>19</v>
      </c>
      <c r="C3" s="221">
        <v>2022</v>
      </c>
      <c r="D3" s="221"/>
      <c r="E3" s="221"/>
      <c r="F3" s="221"/>
      <c r="G3" s="221"/>
      <c r="I3" s="221">
        <v>2023</v>
      </c>
      <c r="J3" s="221"/>
      <c r="K3" s="221"/>
      <c r="L3" s="221"/>
      <c r="M3" s="221"/>
      <c r="O3" s="221">
        <v>2024</v>
      </c>
      <c r="P3" s="221"/>
      <c r="Q3" s="221"/>
      <c r="R3" s="221"/>
      <c r="S3" s="221"/>
      <c r="U3" s="221">
        <v>2025</v>
      </c>
      <c r="V3" s="221"/>
      <c r="W3" s="221"/>
      <c r="X3" s="221"/>
      <c r="Y3" s="221"/>
    </row>
    <row r="4" spans="1:25" s="62" customFormat="1" ht="15.6" customHeight="1" x14ac:dyDescent="0.25">
      <c r="A4" s="108" t="s">
        <v>0</v>
      </c>
      <c r="C4" s="107" t="s">
        <v>82</v>
      </c>
      <c r="D4" s="107" t="s">
        <v>83</v>
      </c>
      <c r="E4" s="107" t="s">
        <v>84</v>
      </c>
      <c r="F4" s="107" t="s">
        <v>85</v>
      </c>
      <c r="G4" s="63" t="s">
        <v>23</v>
      </c>
      <c r="I4" s="107" t="s">
        <v>82</v>
      </c>
      <c r="J4" s="107" t="s">
        <v>83</v>
      </c>
      <c r="K4" s="107" t="s">
        <v>84</v>
      </c>
      <c r="L4" s="107" t="s">
        <v>85</v>
      </c>
      <c r="M4" s="63" t="s">
        <v>23</v>
      </c>
      <c r="O4" s="109" t="s">
        <v>82</v>
      </c>
      <c r="P4" s="109" t="s">
        <v>83</v>
      </c>
      <c r="Q4" s="109" t="s">
        <v>84</v>
      </c>
      <c r="R4" s="109" t="s">
        <v>85</v>
      </c>
      <c r="S4" s="110" t="s">
        <v>23</v>
      </c>
      <c r="U4" s="109" t="s">
        <v>82</v>
      </c>
      <c r="V4" s="109" t="s">
        <v>83</v>
      </c>
      <c r="W4" s="109" t="s">
        <v>84</v>
      </c>
      <c r="X4" s="109" t="s">
        <v>85</v>
      </c>
      <c r="Y4" s="110" t="s">
        <v>23</v>
      </c>
    </row>
    <row r="5" spans="1:25" s="111" customFormat="1" ht="13.15" customHeight="1" x14ac:dyDescent="0.25">
      <c r="A5" s="14" t="s">
        <v>45</v>
      </c>
      <c r="C5" s="112">
        <f>+[1]Totals!BH46</f>
        <v>2996030</v>
      </c>
      <c r="D5" s="95">
        <f>+[1]Totals!BI46</f>
        <v>7500</v>
      </c>
      <c r="E5" s="95">
        <f>+[1]Totals!BJ46</f>
        <v>250000</v>
      </c>
      <c r="F5" s="95">
        <f>+[1]Totals!BK46</f>
        <v>1063000</v>
      </c>
      <c r="G5" s="72">
        <f>SUM(C5:F5)</f>
        <v>4316530</v>
      </c>
      <c r="I5" s="112">
        <f>+[1]Totals!CG46</f>
        <v>734050</v>
      </c>
      <c r="J5" s="95">
        <f>+[1]Totals!CH46</f>
        <v>10100</v>
      </c>
      <c r="K5" s="95">
        <f>+[1]Totals!CI46</f>
        <v>0</v>
      </c>
      <c r="L5" s="95">
        <f>+[1]Totals!CJ46</f>
        <v>0</v>
      </c>
      <c r="M5" s="72">
        <f>SUM(I5:L5)</f>
        <v>744150</v>
      </c>
      <c r="O5" s="112">
        <f>+[1]Totals!DE46</f>
        <v>0</v>
      </c>
      <c r="P5" s="95">
        <f>+[1]Totals!DF46</f>
        <v>0</v>
      </c>
      <c r="Q5" s="95">
        <f>+[1]Totals!DG46</f>
        <v>430667</v>
      </c>
      <c r="R5" s="95">
        <f>+[1]Totals!DH46</f>
        <v>1442271</v>
      </c>
      <c r="S5" s="72">
        <f>SUM(O5:R5)</f>
        <v>1872938</v>
      </c>
      <c r="U5" s="112">
        <f>+[1]Totals!EC46</f>
        <v>883650</v>
      </c>
      <c r="V5" s="95">
        <f>+[1]Totals!ED46</f>
        <v>0</v>
      </c>
      <c r="W5" s="95">
        <f>+[1]Totals!EE46</f>
        <v>0</v>
      </c>
      <c r="X5" s="95">
        <f>+[1]Totals!EF46</f>
        <v>0</v>
      </c>
      <c r="Y5" s="72">
        <f>SUM(U5:X5)</f>
        <v>883650</v>
      </c>
    </row>
    <row r="6" spans="1:25" s="111" customFormat="1" ht="13.15" customHeight="1" x14ac:dyDescent="0.25">
      <c r="A6" s="14" t="s">
        <v>1</v>
      </c>
      <c r="C6" s="113">
        <f>+[1]Totals!BH47</f>
        <v>0</v>
      </c>
      <c r="D6" s="97">
        <f>+[1]Totals!BI47</f>
        <v>0</v>
      </c>
      <c r="E6" s="97">
        <f>+[1]Totals!BJ47</f>
        <v>3319897</v>
      </c>
      <c r="F6" s="97">
        <f>+[1]Totals!BK47</f>
        <v>5185877</v>
      </c>
      <c r="G6" s="76">
        <f t="shared" ref="G6:G51" si="0">SUM(C6:F6)</f>
        <v>8505774</v>
      </c>
      <c r="I6" s="113">
        <f>+[1]Totals!CG47</f>
        <v>600000</v>
      </c>
      <c r="J6" s="97">
        <f>+[1]Totals!CH47</f>
        <v>500000</v>
      </c>
      <c r="K6" s="97">
        <f>+[1]Totals!CI47</f>
        <v>853500</v>
      </c>
      <c r="L6" s="97">
        <f>+[1]Totals!CJ47</f>
        <v>0</v>
      </c>
      <c r="M6" s="76">
        <f t="shared" ref="M6:M51" si="1">SUM(I6:L6)</f>
        <v>1953500</v>
      </c>
      <c r="O6" s="113">
        <f>+[1]Totals!DE47</f>
        <v>0</v>
      </c>
      <c r="P6" s="97">
        <f>+[1]Totals!DF47</f>
        <v>27223</v>
      </c>
      <c r="Q6" s="97">
        <f>+[1]Totals!DG47</f>
        <v>0</v>
      </c>
      <c r="R6" s="97">
        <f>+[1]Totals!DH47</f>
        <v>0</v>
      </c>
      <c r="S6" s="76">
        <f t="shared" ref="S6:S51" si="2">SUM(O6:R6)</f>
        <v>27223</v>
      </c>
      <c r="U6" s="113">
        <f>+[1]Totals!EC47</f>
        <v>0</v>
      </c>
      <c r="V6" s="97">
        <f>+[1]Totals!ED47</f>
        <v>0</v>
      </c>
      <c r="W6" s="97">
        <f>+[1]Totals!EE47</f>
        <v>0</v>
      </c>
      <c r="X6" s="97">
        <f>+[1]Totals!EF47</f>
        <v>0</v>
      </c>
      <c r="Y6" s="76">
        <f t="shared" ref="Y6:Y51" si="3">SUM(U6:X6)</f>
        <v>0</v>
      </c>
    </row>
    <row r="7" spans="1:25" s="111" customFormat="1" ht="13.15" customHeight="1" x14ac:dyDescent="0.25">
      <c r="A7" s="14" t="s">
        <v>46</v>
      </c>
      <c r="C7" s="113">
        <f>+[1]Totals!BH48</f>
        <v>0</v>
      </c>
      <c r="D7" s="97">
        <f>+[1]Totals!BI48</f>
        <v>0</v>
      </c>
      <c r="E7" s="97">
        <f>+[1]Totals!BJ48</f>
        <v>0</v>
      </c>
      <c r="F7" s="97">
        <f>+[1]Totals!BK48</f>
        <v>0</v>
      </c>
      <c r="G7" s="76">
        <f t="shared" si="0"/>
        <v>0</v>
      </c>
      <c r="I7" s="113">
        <f>+[1]Totals!CG48</f>
        <v>0</v>
      </c>
      <c r="J7" s="97">
        <f>+[1]Totals!CH48</f>
        <v>0</v>
      </c>
      <c r="K7" s="97">
        <f>+[1]Totals!CI48</f>
        <v>210000</v>
      </c>
      <c r="L7" s="97">
        <f>+[1]Totals!CJ48</f>
        <v>0</v>
      </c>
      <c r="M7" s="76">
        <f t="shared" si="1"/>
        <v>210000</v>
      </c>
      <c r="O7" s="113">
        <f>+[1]Totals!DE48</f>
        <v>0</v>
      </c>
      <c r="P7" s="97">
        <f>+[1]Totals!DF48</f>
        <v>0</v>
      </c>
      <c r="Q7" s="97">
        <f>+[1]Totals!DG48</f>
        <v>0</v>
      </c>
      <c r="R7" s="97">
        <f>+[1]Totals!DH48</f>
        <v>0</v>
      </c>
      <c r="S7" s="76">
        <f t="shared" si="2"/>
        <v>0</v>
      </c>
      <c r="U7" s="113">
        <f>+[1]Totals!EC48</f>
        <v>0</v>
      </c>
      <c r="V7" s="97">
        <f>+[1]Totals!ED48</f>
        <v>0</v>
      </c>
      <c r="W7" s="97">
        <f>+[1]Totals!EE48</f>
        <v>0</v>
      </c>
      <c r="X7" s="97">
        <f>+[1]Totals!EF48</f>
        <v>0</v>
      </c>
      <c r="Y7" s="76">
        <f t="shared" si="3"/>
        <v>0</v>
      </c>
    </row>
    <row r="8" spans="1:25" s="111" customFormat="1" ht="13.15" customHeight="1" x14ac:dyDescent="0.25">
      <c r="A8" s="14" t="s">
        <v>3</v>
      </c>
      <c r="C8" s="113">
        <f>+[1]Totals!BH49</f>
        <v>2508691</v>
      </c>
      <c r="D8" s="97">
        <f>+[1]Totals!BI49</f>
        <v>4584692</v>
      </c>
      <c r="E8" s="97">
        <f>+[1]Totals!BJ49</f>
        <v>8000</v>
      </c>
      <c r="F8" s="97">
        <f>+[1]Totals!BK49</f>
        <v>12546</v>
      </c>
      <c r="G8" s="76">
        <f t="shared" si="0"/>
        <v>7113929</v>
      </c>
      <c r="I8" s="113">
        <f>+[1]Totals!CG49</f>
        <v>18000</v>
      </c>
      <c r="J8" s="97">
        <f>+[1]Totals!CH49</f>
        <v>530500</v>
      </c>
      <c r="K8" s="97">
        <f>+[1]Totals!CI49</f>
        <v>9600</v>
      </c>
      <c r="L8" s="97">
        <f>+[1]Totals!CJ49</f>
        <v>21300</v>
      </c>
      <c r="M8" s="76">
        <f t="shared" si="1"/>
        <v>579400</v>
      </c>
      <c r="O8" s="113">
        <f>+[1]Totals!DE49</f>
        <v>0</v>
      </c>
      <c r="P8" s="97">
        <f>+[1]Totals!DF49</f>
        <v>2485930</v>
      </c>
      <c r="Q8" s="97">
        <f>+[1]Totals!DG49</f>
        <v>1062050</v>
      </c>
      <c r="R8" s="97">
        <f>+[1]Totals!DH49</f>
        <v>8909750</v>
      </c>
      <c r="S8" s="76">
        <f t="shared" si="2"/>
        <v>12457730</v>
      </c>
      <c r="U8" s="113">
        <f>+[1]Totals!EC49</f>
        <v>5804900</v>
      </c>
      <c r="V8" s="97">
        <f>+[1]Totals!ED49</f>
        <v>0</v>
      </c>
      <c r="W8" s="97">
        <f>+[1]Totals!EE49</f>
        <v>0</v>
      </c>
      <c r="X8" s="97">
        <f>+[1]Totals!EF49</f>
        <v>0</v>
      </c>
      <c r="Y8" s="76">
        <f t="shared" si="3"/>
        <v>5804900</v>
      </c>
    </row>
    <row r="9" spans="1:25" s="111" customFormat="1" ht="13.15" customHeight="1" x14ac:dyDescent="0.25">
      <c r="A9" s="14" t="s">
        <v>4</v>
      </c>
      <c r="C9" s="113">
        <f>+[1]Totals!BH50</f>
        <v>903432</v>
      </c>
      <c r="D9" s="97">
        <f>+[1]Totals!BI50</f>
        <v>248819</v>
      </c>
      <c r="E9" s="97">
        <f>+[1]Totals!BJ50</f>
        <v>359398</v>
      </c>
      <c r="F9" s="97">
        <f>+[1]Totals!BK50</f>
        <v>167659</v>
      </c>
      <c r="G9" s="76">
        <f t="shared" si="0"/>
        <v>1679308</v>
      </c>
      <c r="I9" s="113">
        <f>+[1]Totals!CG50</f>
        <v>48755</v>
      </c>
      <c r="J9" s="97">
        <f>+[1]Totals!CH50</f>
        <v>1457113</v>
      </c>
      <c r="K9" s="97">
        <f>+[1]Totals!CI50</f>
        <v>819656</v>
      </c>
      <c r="L9" s="97">
        <f>+[1]Totals!CJ50</f>
        <v>0</v>
      </c>
      <c r="M9" s="76">
        <f t="shared" si="1"/>
        <v>2325524</v>
      </c>
      <c r="O9" s="113">
        <f>+[1]Totals!DE50</f>
        <v>0</v>
      </c>
      <c r="P9" s="97">
        <f>+[1]Totals!DF50</f>
        <v>0</v>
      </c>
      <c r="Q9" s="97">
        <f>+[1]Totals!DG50</f>
        <v>790855</v>
      </c>
      <c r="R9" s="97">
        <f>+[1]Totals!DH50</f>
        <v>0</v>
      </c>
      <c r="S9" s="76">
        <f t="shared" si="2"/>
        <v>790855</v>
      </c>
      <c r="U9" s="113">
        <f>+[1]Totals!EC50</f>
        <v>7216737</v>
      </c>
      <c r="V9" s="97">
        <f>+[1]Totals!ED50</f>
        <v>0</v>
      </c>
      <c r="W9" s="97">
        <f>+[1]Totals!EE50</f>
        <v>0</v>
      </c>
      <c r="X9" s="97">
        <f>+[1]Totals!EF50</f>
        <v>0</v>
      </c>
      <c r="Y9" s="76">
        <f t="shared" si="3"/>
        <v>7216737</v>
      </c>
    </row>
    <row r="10" spans="1:25" s="111" customFormat="1" ht="13.15" customHeight="1" x14ac:dyDescent="0.25">
      <c r="A10" t="s">
        <v>47</v>
      </c>
      <c r="C10" s="113">
        <f>+[1]Totals!BH51</f>
        <v>91750</v>
      </c>
      <c r="D10" s="97">
        <f>+[1]Totals!BI51</f>
        <v>1855100</v>
      </c>
      <c r="E10" s="97">
        <f>+[1]Totals!BJ51</f>
        <v>0</v>
      </c>
      <c r="F10" s="97">
        <f>+[1]Totals!BK51</f>
        <v>6000</v>
      </c>
      <c r="G10" s="76">
        <f t="shared" si="0"/>
        <v>1952850</v>
      </c>
      <c r="I10" s="113">
        <f>+[1]Totals!CG51</f>
        <v>1012050</v>
      </c>
      <c r="J10" s="97">
        <f>+[1]Totals!CH51</f>
        <v>570950</v>
      </c>
      <c r="K10" s="97">
        <f>+[1]Totals!CI51</f>
        <v>0</v>
      </c>
      <c r="L10" s="97">
        <f>+[1]Totals!CJ51</f>
        <v>52000</v>
      </c>
      <c r="M10" s="76">
        <f t="shared" si="1"/>
        <v>1635000</v>
      </c>
      <c r="O10" s="113">
        <f>+[1]Totals!DE51</f>
        <v>0</v>
      </c>
      <c r="P10" s="97">
        <f>+[1]Totals!DF51</f>
        <v>0</v>
      </c>
      <c r="Q10" s="97">
        <f>+[1]Totals!DG51</f>
        <v>181850</v>
      </c>
      <c r="R10" s="97">
        <f>+[1]Totals!DH51</f>
        <v>0</v>
      </c>
      <c r="S10" s="76">
        <f t="shared" si="2"/>
        <v>181850</v>
      </c>
      <c r="U10" s="113">
        <f>+[1]Totals!EC51</f>
        <v>3240000</v>
      </c>
      <c r="V10" s="97">
        <f>+[1]Totals!ED51</f>
        <v>0</v>
      </c>
      <c r="W10" s="97">
        <f>+[1]Totals!EE51</f>
        <v>0</v>
      </c>
      <c r="X10" s="97">
        <f>+[1]Totals!EF51</f>
        <v>0</v>
      </c>
      <c r="Y10" s="76">
        <f t="shared" si="3"/>
        <v>3240000</v>
      </c>
    </row>
    <row r="11" spans="1:25" s="111" customFormat="1" ht="13.15" customHeight="1" x14ac:dyDescent="0.25">
      <c r="A11" s="14" t="s">
        <v>48</v>
      </c>
      <c r="C11" s="113">
        <f>+[1]Totals!BH52</f>
        <v>4120748</v>
      </c>
      <c r="D11" s="97">
        <f>+[1]Totals!BI52</f>
        <v>5524202</v>
      </c>
      <c r="E11" s="97">
        <f>+[1]Totals!BJ52</f>
        <v>289900</v>
      </c>
      <c r="F11" s="97">
        <f>+[1]Totals!BK52</f>
        <v>2304200</v>
      </c>
      <c r="G11" s="76">
        <f t="shared" si="0"/>
        <v>12239050</v>
      </c>
      <c r="I11" s="113">
        <f>+[1]Totals!CG52</f>
        <v>416500</v>
      </c>
      <c r="J11" s="97">
        <f>+[1]Totals!CH52</f>
        <v>352500</v>
      </c>
      <c r="K11" s="97">
        <f>+[1]Totals!CI52</f>
        <v>60000</v>
      </c>
      <c r="L11" s="97">
        <f>+[1]Totals!CJ52</f>
        <v>0</v>
      </c>
      <c r="M11" s="76">
        <f t="shared" si="1"/>
        <v>829000</v>
      </c>
      <c r="O11" s="113">
        <f>+[1]Totals!DE52</f>
        <v>2047</v>
      </c>
      <c r="P11" s="97">
        <f>+[1]Totals!DF52</f>
        <v>52850</v>
      </c>
      <c r="Q11" s="97">
        <f>+[1]Totals!DG52</f>
        <v>25950</v>
      </c>
      <c r="R11" s="97">
        <f>+[1]Totals!DH52</f>
        <v>56642</v>
      </c>
      <c r="S11" s="76">
        <f t="shared" si="2"/>
        <v>137489</v>
      </c>
      <c r="U11" s="113">
        <f>+[1]Totals!EC52</f>
        <v>10108989</v>
      </c>
      <c r="V11" s="97">
        <f>+[1]Totals!ED52</f>
        <v>0</v>
      </c>
      <c r="W11" s="97">
        <f>+[1]Totals!EE52</f>
        <v>0</v>
      </c>
      <c r="X11" s="97">
        <f>+[1]Totals!EF52</f>
        <v>0</v>
      </c>
      <c r="Y11" s="76">
        <f t="shared" si="3"/>
        <v>10108989</v>
      </c>
    </row>
    <row r="12" spans="1:25" s="111" customFormat="1" ht="13.15" customHeight="1" x14ac:dyDescent="0.25">
      <c r="A12" t="s">
        <v>49</v>
      </c>
      <c r="C12" s="113">
        <f>+[1]Totals!BH53</f>
        <v>5000</v>
      </c>
      <c r="D12" s="97">
        <f>+[1]Totals!BI53</f>
        <v>0</v>
      </c>
      <c r="E12" s="97">
        <f>+[1]Totals!BJ53</f>
        <v>0</v>
      </c>
      <c r="F12" s="97">
        <f>+[1]Totals!BK53</f>
        <v>5000</v>
      </c>
      <c r="G12" s="76">
        <f t="shared" si="0"/>
        <v>10000</v>
      </c>
      <c r="I12" s="113">
        <f>+[1]Totals!CG53</f>
        <v>0</v>
      </c>
      <c r="J12" s="97">
        <f>+[1]Totals!CH53</f>
        <v>0</v>
      </c>
      <c r="K12" s="97">
        <f>+[1]Totals!CI53</f>
        <v>0</v>
      </c>
      <c r="L12" s="97">
        <f>+[1]Totals!CJ53</f>
        <v>0</v>
      </c>
      <c r="M12" s="76">
        <f t="shared" si="1"/>
        <v>0</v>
      </c>
      <c r="O12" s="113">
        <f>+[1]Totals!DE53</f>
        <v>0</v>
      </c>
      <c r="P12" s="97">
        <f>+[1]Totals!DF53</f>
        <v>6569</v>
      </c>
      <c r="Q12" s="97">
        <f>+[1]Totals!DG53</f>
        <v>0</v>
      </c>
      <c r="R12" s="97">
        <f>+[1]Totals!DH53</f>
        <v>0</v>
      </c>
      <c r="S12" s="76">
        <f t="shared" si="2"/>
        <v>6569</v>
      </c>
      <c r="U12" s="113">
        <f>+[1]Totals!EC53</f>
        <v>0</v>
      </c>
      <c r="V12" s="97">
        <f>+[1]Totals!ED53</f>
        <v>0</v>
      </c>
      <c r="W12" s="97">
        <f>+[1]Totals!EE53</f>
        <v>0</v>
      </c>
      <c r="X12" s="97">
        <f>+[1]Totals!EF53</f>
        <v>0</v>
      </c>
      <c r="Y12" s="76">
        <f t="shared" si="3"/>
        <v>0</v>
      </c>
    </row>
    <row r="13" spans="1:25" s="111" customFormat="1" ht="13.15" customHeight="1" x14ac:dyDescent="0.25">
      <c r="A13" s="14" t="s">
        <v>50</v>
      </c>
      <c r="C13" s="113">
        <f>+[1]Totals!BH54</f>
        <v>0</v>
      </c>
      <c r="D13" s="97">
        <f>+[1]Totals!BI54</f>
        <v>3071300</v>
      </c>
      <c r="E13" s="97">
        <f>+[1]Totals!BJ54</f>
        <v>7264000</v>
      </c>
      <c r="F13" s="97">
        <f>+[1]Totals!BK54</f>
        <v>1221700</v>
      </c>
      <c r="G13" s="76">
        <f t="shared" si="0"/>
        <v>11557000</v>
      </c>
      <c r="I13" s="113">
        <f>+[1]Totals!CG54</f>
        <v>708100</v>
      </c>
      <c r="J13" s="97">
        <f>+[1]Totals!CH54</f>
        <v>0</v>
      </c>
      <c r="K13" s="97">
        <f>+[1]Totals!CI54</f>
        <v>812850</v>
      </c>
      <c r="L13" s="97">
        <f>+[1]Totals!CJ54</f>
        <v>1000</v>
      </c>
      <c r="M13" s="76">
        <f t="shared" si="1"/>
        <v>1521950</v>
      </c>
      <c r="O13" s="113">
        <f>+[1]Totals!DE54</f>
        <v>10000</v>
      </c>
      <c r="P13" s="97">
        <f>+[1]Totals!DF54</f>
        <v>19000</v>
      </c>
      <c r="Q13" s="97">
        <f>+[1]Totals!DG54</f>
        <v>505150</v>
      </c>
      <c r="R13" s="97">
        <f>+[1]Totals!DH54</f>
        <v>691410</v>
      </c>
      <c r="S13" s="76">
        <f t="shared" si="2"/>
        <v>1225560</v>
      </c>
      <c r="U13" s="113">
        <f>+[1]Totals!EC54</f>
        <v>752902</v>
      </c>
      <c r="V13" s="97">
        <f>+[1]Totals!ED54</f>
        <v>0</v>
      </c>
      <c r="W13" s="97">
        <f>+[1]Totals!EE54</f>
        <v>0</v>
      </c>
      <c r="X13" s="97">
        <f>+[1]Totals!EF54</f>
        <v>0</v>
      </c>
      <c r="Y13" s="76">
        <f t="shared" si="3"/>
        <v>752902</v>
      </c>
    </row>
    <row r="14" spans="1:25" s="111" customFormat="1" ht="13.15" customHeight="1" x14ac:dyDescent="0.25">
      <c r="A14" s="14" t="s">
        <v>51</v>
      </c>
      <c r="C14" s="113">
        <f>+[1]Totals!BH55</f>
        <v>0</v>
      </c>
      <c r="D14" s="97">
        <f>+[1]Totals!BI55</f>
        <v>0</v>
      </c>
      <c r="E14" s="97">
        <f>+[1]Totals!BJ55</f>
        <v>0</v>
      </c>
      <c r="F14" s="97">
        <f>+[1]Totals!BK55</f>
        <v>0</v>
      </c>
      <c r="G14" s="76">
        <f t="shared" si="0"/>
        <v>0</v>
      </c>
      <c r="I14" s="113">
        <f>+[1]Totals!CG55</f>
        <v>121400</v>
      </c>
      <c r="J14" s="97">
        <f>+[1]Totals!CH55</f>
        <v>0</v>
      </c>
      <c r="K14" s="97">
        <f>+[1]Totals!CI55</f>
        <v>0</v>
      </c>
      <c r="L14" s="97">
        <f>+[1]Totals!CJ55</f>
        <v>0</v>
      </c>
      <c r="M14" s="76">
        <f t="shared" si="1"/>
        <v>121400</v>
      </c>
      <c r="O14" s="113">
        <f>+[1]Totals!DE55</f>
        <v>0</v>
      </c>
      <c r="P14" s="97">
        <f>+[1]Totals!DF55</f>
        <v>0</v>
      </c>
      <c r="Q14" s="97">
        <f>+[1]Totals!DG55</f>
        <v>108000</v>
      </c>
      <c r="R14" s="97">
        <f>+[1]Totals!DH55</f>
        <v>0</v>
      </c>
      <c r="S14" s="76">
        <f t="shared" si="2"/>
        <v>108000</v>
      </c>
      <c r="U14" s="113">
        <f>+[1]Totals!EC55</f>
        <v>0</v>
      </c>
      <c r="V14" s="97">
        <f>+[1]Totals!ED55</f>
        <v>0</v>
      </c>
      <c r="W14" s="97">
        <f>+[1]Totals!EE55</f>
        <v>0</v>
      </c>
      <c r="X14" s="97">
        <f>+[1]Totals!EF55</f>
        <v>0</v>
      </c>
      <c r="Y14" s="76">
        <f t="shared" si="3"/>
        <v>0</v>
      </c>
    </row>
    <row r="15" spans="1:25" s="111" customFormat="1" ht="13.15" customHeight="1" x14ac:dyDescent="0.25">
      <c r="A15" s="14" t="s">
        <v>52</v>
      </c>
      <c r="C15" s="113">
        <f>+[1]Totals!BH56</f>
        <v>1747589</v>
      </c>
      <c r="D15" s="97">
        <f>+[1]Totals!BI56</f>
        <v>1523313</v>
      </c>
      <c r="E15" s="97">
        <f>+[1]Totals!BJ56</f>
        <v>19800</v>
      </c>
      <c r="F15" s="97">
        <f>+[1]Totals!BK56</f>
        <v>1156494</v>
      </c>
      <c r="G15" s="76">
        <f t="shared" si="0"/>
        <v>4447196</v>
      </c>
      <c r="I15" s="113">
        <f>+[1]Totals!CG56</f>
        <v>0</v>
      </c>
      <c r="J15" s="97">
        <f>+[1]Totals!CH56</f>
        <v>0</v>
      </c>
      <c r="K15" s="97">
        <f>+[1]Totals!CI56</f>
        <v>0</v>
      </c>
      <c r="L15" s="97">
        <f>+[1]Totals!CJ56</f>
        <v>0</v>
      </c>
      <c r="M15" s="76">
        <f t="shared" si="1"/>
        <v>0</v>
      </c>
      <c r="O15" s="113">
        <f>+[1]Totals!DE56</f>
        <v>0</v>
      </c>
      <c r="P15" s="97">
        <f>+[1]Totals!DF56</f>
        <v>0</v>
      </c>
      <c r="Q15" s="97">
        <f>+[1]Totals!DG56</f>
        <v>307434</v>
      </c>
      <c r="R15" s="97">
        <f>+[1]Totals!DH56</f>
        <v>1245927</v>
      </c>
      <c r="S15" s="76">
        <f t="shared" si="2"/>
        <v>1553361</v>
      </c>
      <c r="U15" s="113">
        <f>+[1]Totals!EC56</f>
        <v>2238035</v>
      </c>
      <c r="V15" s="97">
        <f>+[1]Totals!ED56</f>
        <v>0</v>
      </c>
      <c r="W15" s="97">
        <f>+[1]Totals!EE56</f>
        <v>0</v>
      </c>
      <c r="X15" s="97">
        <f>+[1]Totals!EF56</f>
        <v>0</v>
      </c>
      <c r="Y15" s="76">
        <f t="shared" si="3"/>
        <v>2238035</v>
      </c>
    </row>
    <row r="16" spans="1:25" s="111" customFormat="1" ht="13.15" customHeight="1" x14ac:dyDescent="0.25">
      <c r="A16" s="14" t="s">
        <v>53</v>
      </c>
      <c r="C16" s="113">
        <f>+[1]Totals!BH57</f>
        <v>360374</v>
      </c>
      <c r="D16" s="97">
        <f>+[1]Totals!BI57</f>
        <v>94000</v>
      </c>
      <c r="E16" s="97">
        <f>+[1]Totals!BJ57</f>
        <v>1577309</v>
      </c>
      <c r="F16" s="97">
        <f>+[1]Totals!BK57</f>
        <v>251395</v>
      </c>
      <c r="G16" s="76">
        <f t="shared" si="0"/>
        <v>2283078</v>
      </c>
      <c r="I16" s="113">
        <f>+[1]Totals!CG57</f>
        <v>172304</v>
      </c>
      <c r="J16" s="97">
        <f>+[1]Totals!CH57</f>
        <v>24000</v>
      </c>
      <c r="K16" s="97">
        <f>+[1]Totals!CI57</f>
        <v>7336662</v>
      </c>
      <c r="L16" s="97">
        <f>+[1]Totals!CJ57</f>
        <v>3208187</v>
      </c>
      <c r="M16" s="76">
        <f t="shared" si="1"/>
        <v>10741153</v>
      </c>
      <c r="O16" s="113">
        <f>+[1]Totals!DE57</f>
        <v>5709822</v>
      </c>
      <c r="P16" s="97">
        <f>+[1]Totals!DF57</f>
        <v>0</v>
      </c>
      <c r="Q16" s="97">
        <f>+[1]Totals!DG57</f>
        <v>300</v>
      </c>
      <c r="R16" s="97">
        <f>+[1]Totals!DH57</f>
        <v>21700</v>
      </c>
      <c r="S16" s="76">
        <f t="shared" si="2"/>
        <v>5731822</v>
      </c>
      <c r="U16" s="113">
        <f>+[1]Totals!EC57</f>
        <v>167326</v>
      </c>
      <c r="V16" s="97">
        <f>+[1]Totals!ED57</f>
        <v>0</v>
      </c>
      <c r="W16" s="97">
        <f>+[1]Totals!EE57</f>
        <v>0</v>
      </c>
      <c r="X16" s="97">
        <f>+[1]Totals!EF57</f>
        <v>0</v>
      </c>
      <c r="Y16" s="76">
        <f t="shared" si="3"/>
        <v>167326</v>
      </c>
    </row>
    <row r="17" spans="1:25" s="111" customFormat="1" ht="13.15" customHeight="1" x14ac:dyDescent="0.25">
      <c r="A17" s="14" t="s">
        <v>54</v>
      </c>
      <c r="C17" s="113">
        <f>+[1]Totals!BH58</f>
        <v>230883</v>
      </c>
      <c r="D17" s="97">
        <f>+[1]Totals!BI58</f>
        <v>0</v>
      </c>
      <c r="E17" s="97">
        <f>+[1]Totals!BJ58</f>
        <v>0</v>
      </c>
      <c r="F17" s="97">
        <f>+[1]Totals!BK58</f>
        <v>0</v>
      </c>
      <c r="G17" s="76">
        <f t="shared" si="0"/>
        <v>230883</v>
      </c>
      <c r="I17" s="113">
        <f>+[1]Totals!CG58</f>
        <v>30500</v>
      </c>
      <c r="J17" s="97">
        <f>+[1]Totals!CH58</f>
        <v>30000</v>
      </c>
      <c r="K17" s="97">
        <f>+[1]Totals!CI58</f>
        <v>0</v>
      </c>
      <c r="L17" s="97">
        <f>+[1]Totals!CJ58</f>
        <v>0</v>
      </c>
      <c r="M17" s="76">
        <f t="shared" si="1"/>
        <v>60500</v>
      </c>
      <c r="O17" s="113">
        <f>+[1]Totals!DE58</f>
        <v>0</v>
      </c>
      <c r="P17" s="97">
        <f>+[1]Totals!DF58</f>
        <v>39858</v>
      </c>
      <c r="Q17" s="97">
        <f>+[1]Totals!DG58</f>
        <v>0</v>
      </c>
      <c r="R17" s="97">
        <f>+[1]Totals!DH58</f>
        <v>366563</v>
      </c>
      <c r="S17" s="76">
        <f t="shared" si="2"/>
        <v>406421</v>
      </c>
      <c r="U17" s="113">
        <f>+[1]Totals!EC58</f>
        <v>0</v>
      </c>
      <c r="V17" s="97">
        <f>+[1]Totals!ED58</f>
        <v>0</v>
      </c>
      <c r="W17" s="97">
        <f>+[1]Totals!EE58</f>
        <v>0</v>
      </c>
      <c r="X17" s="97">
        <f>+[1]Totals!EF58</f>
        <v>0</v>
      </c>
      <c r="Y17" s="76">
        <f t="shared" si="3"/>
        <v>0</v>
      </c>
    </row>
    <row r="18" spans="1:25" s="111" customFormat="1" ht="13.15" customHeight="1" x14ac:dyDescent="0.25">
      <c r="A18" t="s">
        <v>55</v>
      </c>
      <c r="C18" s="113">
        <f>+[1]Totals!BH59</f>
        <v>5702796</v>
      </c>
      <c r="D18" s="97">
        <f>+[1]Totals!BI59</f>
        <v>6321023</v>
      </c>
      <c r="E18" s="97">
        <f>+[1]Totals!BJ59</f>
        <v>12339899</v>
      </c>
      <c r="F18" s="97">
        <f>+[1]Totals!BK59</f>
        <v>9227600</v>
      </c>
      <c r="G18" s="76">
        <f t="shared" si="0"/>
        <v>33591318</v>
      </c>
      <c r="I18" s="113">
        <f>+[1]Totals!CG59</f>
        <v>5115983</v>
      </c>
      <c r="J18" s="97">
        <f>+[1]Totals!CH59</f>
        <v>9321867</v>
      </c>
      <c r="K18" s="97">
        <f>+[1]Totals!CI59</f>
        <v>5784161</v>
      </c>
      <c r="L18" s="97">
        <f>+[1]Totals!CJ59</f>
        <v>100000</v>
      </c>
      <c r="M18" s="76">
        <f t="shared" si="1"/>
        <v>20322011</v>
      </c>
      <c r="O18" s="113">
        <f>+[1]Totals!DE59</f>
        <v>3744812</v>
      </c>
      <c r="P18" s="97">
        <f>+[1]Totals!DF59</f>
        <v>5255611</v>
      </c>
      <c r="Q18" s="97">
        <f>+[1]Totals!DG59</f>
        <v>4809926</v>
      </c>
      <c r="R18" s="97">
        <f>+[1]Totals!DH59</f>
        <v>9585322</v>
      </c>
      <c r="S18" s="76">
        <f t="shared" si="2"/>
        <v>23395671</v>
      </c>
      <c r="U18" s="113">
        <f>+[1]Totals!EC59</f>
        <v>9461294</v>
      </c>
      <c r="V18" s="97">
        <f>+[1]Totals!ED59</f>
        <v>0</v>
      </c>
      <c r="W18" s="97">
        <f>+[1]Totals!EE59</f>
        <v>0</v>
      </c>
      <c r="X18" s="97">
        <f>+[1]Totals!EF59</f>
        <v>0</v>
      </c>
      <c r="Y18" s="76">
        <f t="shared" si="3"/>
        <v>9461294</v>
      </c>
    </row>
    <row r="19" spans="1:25" s="111" customFormat="1" ht="13.15" customHeight="1" x14ac:dyDescent="0.25">
      <c r="A19" s="14" t="s">
        <v>56</v>
      </c>
      <c r="C19" s="113">
        <f>+[1]Totals!BH60</f>
        <v>0</v>
      </c>
      <c r="D19" s="97">
        <f>+[1]Totals!BI60</f>
        <v>0</v>
      </c>
      <c r="E19" s="97">
        <f>+[1]Totals!BJ60</f>
        <v>80000</v>
      </c>
      <c r="F19" s="97">
        <f>+[1]Totals!BK60</f>
        <v>0</v>
      </c>
      <c r="G19" s="76">
        <f t="shared" si="0"/>
        <v>80000</v>
      </c>
      <c r="I19" s="113">
        <f>+[1]Totals!CG60</f>
        <v>0</v>
      </c>
      <c r="J19" s="97">
        <f>+[1]Totals!CH60</f>
        <v>0</v>
      </c>
      <c r="K19" s="97">
        <f>+[1]Totals!CI60</f>
        <v>80000</v>
      </c>
      <c r="L19" s="97">
        <f>+[1]Totals!CJ60</f>
        <v>0</v>
      </c>
      <c r="M19" s="76">
        <f t="shared" si="1"/>
        <v>80000</v>
      </c>
      <c r="O19" s="113">
        <f>+[1]Totals!DE60</f>
        <v>0</v>
      </c>
      <c r="P19" s="97">
        <f>+[1]Totals!DF60</f>
        <v>0</v>
      </c>
      <c r="Q19" s="97">
        <f>+[1]Totals!DG60</f>
        <v>0</v>
      </c>
      <c r="R19" s="97">
        <f>+[1]Totals!DH60</f>
        <v>50000</v>
      </c>
      <c r="S19" s="76">
        <f t="shared" si="2"/>
        <v>50000</v>
      </c>
      <c r="U19" s="113">
        <f>+[1]Totals!EC60</f>
        <v>0</v>
      </c>
      <c r="V19" s="97">
        <f>+[1]Totals!ED60</f>
        <v>0</v>
      </c>
      <c r="W19" s="97">
        <f>+[1]Totals!EE60</f>
        <v>0</v>
      </c>
      <c r="X19" s="97">
        <f>+[1]Totals!EF60</f>
        <v>0</v>
      </c>
      <c r="Y19" s="76">
        <f t="shared" si="3"/>
        <v>0</v>
      </c>
    </row>
    <row r="20" spans="1:25" s="111" customFormat="1" ht="13.15" customHeight="1" x14ac:dyDescent="0.25">
      <c r="A20" s="14" t="s">
        <v>57</v>
      </c>
      <c r="C20" s="113">
        <f>+[1]Totals!BH61</f>
        <v>0</v>
      </c>
      <c r="D20" s="97">
        <f>+[1]Totals!BI61</f>
        <v>0</v>
      </c>
      <c r="E20" s="97">
        <f>+[1]Totals!BJ61</f>
        <v>113081</v>
      </c>
      <c r="F20" s="97">
        <f>+[1]Totals!BK61</f>
        <v>0</v>
      </c>
      <c r="G20" s="76">
        <f t="shared" si="0"/>
        <v>113081</v>
      </c>
      <c r="I20" s="113">
        <f>+[1]Totals!CG61</f>
        <v>0</v>
      </c>
      <c r="J20" s="97">
        <f>+[1]Totals!CH61</f>
        <v>0</v>
      </c>
      <c r="K20" s="97">
        <f>+[1]Totals!CI61</f>
        <v>0</v>
      </c>
      <c r="L20" s="97">
        <f>+[1]Totals!CJ61</f>
        <v>1518801</v>
      </c>
      <c r="M20" s="76">
        <f t="shared" si="1"/>
        <v>1518801</v>
      </c>
      <c r="O20" s="113">
        <f>+[1]Totals!DE61</f>
        <v>117200</v>
      </c>
      <c r="P20" s="97">
        <f>+[1]Totals!DF61</f>
        <v>0</v>
      </c>
      <c r="Q20" s="97">
        <f>+[1]Totals!DG61</f>
        <v>0</v>
      </c>
      <c r="R20" s="97">
        <f>+[1]Totals!DH61</f>
        <v>0</v>
      </c>
      <c r="S20" s="76">
        <f t="shared" si="2"/>
        <v>117200</v>
      </c>
      <c r="U20" s="113">
        <f>+[1]Totals!EC61</f>
        <v>120276</v>
      </c>
      <c r="V20" s="97">
        <f>+[1]Totals!ED61</f>
        <v>0</v>
      </c>
      <c r="W20" s="97">
        <f>+[1]Totals!EE61</f>
        <v>0</v>
      </c>
      <c r="X20" s="97">
        <f>+[1]Totals!EF61</f>
        <v>0</v>
      </c>
      <c r="Y20" s="76">
        <f t="shared" si="3"/>
        <v>120276</v>
      </c>
    </row>
    <row r="21" spans="1:25" s="111" customFormat="1" ht="13.15" customHeight="1" x14ac:dyDescent="0.25">
      <c r="A21" s="14" t="s">
        <v>58</v>
      </c>
      <c r="C21" s="113">
        <f>+[1]Totals!BH62</f>
        <v>80000</v>
      </c>
      <c r="D21" s="97">
        <f>+[1]Totals!BI62</f>
        <v>3057684</v>
      </c>
      <c r="E21" s="97">
        <f>+[1]Totals!BJ62</f>
        <v>8666621</v>
      </c>
      <c r="F21" s="97">
        <f>+[1]Totals!BK62</f>
        <v>9597171</v>
      </c>
      <c r="G21" s="76">
        <f t="shared" si="0"/>
        <v>21401476</v>
      </c>
      <c r="I21" s="113">
        <f>+[1]Totals!CG62</f>
        <v>773105</v>
      </c>
      <c r="J21" s="97">
        <f>+[1]Totals!CH62</f>
        <v>402333</v>
      </c>
      <c r="K21" s="97">
        <f>+[1]Totals!CI62</f>
        <v>3309</v>
      </c>
      <c r="L21" s="97">
        <f>+[1]Totals!CJ62</f>
        <v>348000</v>
      </c>
      <c r="M21" s="76">
        <f t="shared" si="1"/>
        <v>1526747</v>
      </c>
      <c r="O21" s="113">
        <f>+[1]Totals!DE62</f>
        <v>387053</v>
      </c>
      <c r="P21" s="97">
        <f>+[1]Totals!DF62</f>
        <v>1895025</v>
      </c>
      <c r="Q21" s="97">
        <f>+[1]Totals!DG62</f>
        <v>560000</v>
      </c>
      <c r="R21" s="97">
        <f>+[1]Totals!DH62</f>
        <v>762398</v>
      </c>
      <c r="S21" s="76">
        <f t="shared" si="2"/>
        <v>3604476</v>
      </c>
      <c r="U21" s="113">
        <f>+[1]Totals!EC62</f>
        <v>818350</v>
      </c>
      <c r="V21" s="97">
        <f>+[1]Totals!ED62</f>
        <v>0</v>
      </c>
      <c r="W21" s="97">
        <f>+[1]Totals!EE62</f>
        <v>0</v>
      </c>
      <c r="X21" s="97">
        <f>+[1]Totals!EF62</f>
        <v>0</v>
      </c>
      <c r="Y21" s="76">
        <f t="shared" si="3"/>
        <v>818350</v>
      </c>
    </row>
    <row r="22" spans="1:25" s="111" customFormat="1" ht="13.15" customHeight="1" x14ac:dyDescent="0.25">
      <c r="A22" s="14" t="s">
        <v>59</v>
      </c>
      <c r="C22" s="113">
        <f>+[1]Totals!BH63</f>
        <v>0</v>
      </c>
      <c r="D22" s="97">
        <f>+[1]Totals!BI63</f>
        <v>0</v>
      </c>
      <c r="E22" s="97">
        <f>+[1]Totals!BJ63</f>
        <v>40000</v>
      </c>
      <c r="F22" s="97">
        <f>+[1]Totals!BK63</f>
        <v>0</v>
      </c>
      <c r="G22" s="76">
        <f t="shared" si="0"/>
        <v>40000</v>
      </c>
      <c r="I22" s="113">
        <f>+[1]Totals!CG63</f>
        <v>0</v>
      </c>
      <c r="J22" s="97">
        <f>+[1]Totals!CH63</f>
        <v>0</v>
      </c>
      <c r="K22" s="97">
        <f>+[1]Totals!CI63</f>
        <v>0</v>
      </c>
      <c r="L22" s="97">
        <f>+[1]Totals!CJ63</f>
        <v>0</v>
      </c>
      <c r="M22" s="76">
        <f t="shared" si="1"/>
        <v>0</v>
      </c>
      <c r="O22" s="113">
        <f>+[1]Totals!DE63</f>
        <v>0</v>
      </c>
      <c r="P22" s="97">
        <f>+[1]Totals!DF63</f>
        <v>0</v>
      </c>
      <c r="Q22" s="97">
        <f>+[1]Totals!DG63</f>
        <v>85000</v>
      </c>
      <c r="R22" s="97">
        <f>+[1]Totals!DH63</f>
        <v>0</v>
      </c>
      <c r="S22" s="76">
        <f t="shared" si="2"/>
        <v>85000</v>
      </c>
      <c r="U22" s="113">
        <f>+[1]Totals!EC63</f>
        <v>10000</v>
      </c>
      <c r="V22" s="97">
        <f>+[1]Totals!ED63</f>
        <v>0</v>
      </c>
      <c r="W22" s="97">
        <f>+[1]Totals!EE63</f>
        <v>0</v>
      </c>
      <c r="X22" s="97">
        <f>+[1]Totals!EF63</f>
        <v>0</v>
      </c>
      <c r="Y22" s="76">
        <f t="shared" si="3"/>
        <v>10000</v>
      </c>
    </row>
    <row r="23" spans="1:25" s="111" customFormat="1" ht="13.15" customHeight="1" x14ac:dyDescent="0.25">
      <c r="A23" s="14" t="s">
        <v>60</v>
      </c>
      <c r="C23" s="113">
        <f>+[1]Totals!BH64</f>
        <v>0</v>
      </c>
      <c r="D23" s="97">
        <f>+[1]Totals!BI64</f>
        <v>0</v>
      </c>
      <c r="E23" s="97">
        <f>+[1]Totals!BJ64</f>
        <v>215863</v>
      </c>
      <c r="F23" s="97">
        <f>+[1]Totals!BK64</f>
        <v>300</v>
      </c>
      <c r="G23" s="76">
        <f t="shared" si="0"/>
        <v>216163</v>
      </c>
      <c r="I23" s="113">
        <f>+[1]Totals!CG64</f>
        <v>0</v>
      </c>
      <c r="J23" s="97">
        <f>+[1]Totals!CH64</f>
        <v>223834</v>
      </c>
      <c r="K23" s="97">
        <f>+[1]Totals!CI64</f>
        <v>0</v>
      </c>
      <c r="L23" s="97">
        <f>+[1]Totals!CJ64</f>
        <v>0</v>
      </c>
      <c r="M23" s="76">
        <f t="shared" si="1"/>
        <v>223834</v>
      </c>
      <c r="O23" s="113">
        <f>+[1]Totals!DE64</f>
        <v>0</v>
      </c>
      <c r="P23" s="97">
        <f>+[1]Totals!DF64</f>
        <v>0</v>
      </c>
      <c r="Q23" s="97">
        <f>+[1]Totals!DG64</f>
        <v>0</v>
      </c>
      <c r="R23" s="97">
        <f>+[1]Totals!DH64</f>
        <v>1625392</v>
      </c>
      <c r="S23" s="76">
        <f t="shared" si="2"/>
        <v>1625392</v>
      </c>
      <c r="U23" s="113">
        <f>+[1]Totals!EC64</f>
        <v>0</v>
      </c>
      <c r="V23" s="97">
        <f>+[1]Totals!ED64</f>
        <v>0</v>
      </c>
      <c r="W23" s="97">
        <f>+[1]Totals!EE64</f>
        <v>0</v>
      </c>
      <c r="X23" s="97">
        <f>+[1]Totals!EF64</f>
        <v>0</v>
      </c>
      <c r="Y23" s="76">
        <f t="shared" si="3"/>
        <v>0</v>
      </c>
    </row>
    <row r="24" spans="1:25" s="111" customFormat="1" ht="13.15" customHeight="1" x14ac:dyDescent="0.25">
      <c r="A24" s="14" t="s">
        <v>6</v>
      </c>
      <c r="C24" s="113">
        <f>+[1]Totals!BH65</f>
        <v>1343040</v>
      </c>
      <c r="D24" s="97">
        <f>+[1]Totals!BI65</f>
        <v>1789380</v>
      </c>
      <c r="E24" s="97">
        <f>+[1]Totals!BJ65</f>
        <v>18000</v>
      </c>
      <c r="F24" s="97">
        <f>+[1]Totals!BK65</f>
        <v>0</v>
      </c>
      <c r="G24" s="76">
        <f t="shared" si="0"/>
        <v>3150420</v>
      </c>
      <c r="I24" s="113">
        <f>+[1]Totals!CG65</f>
        <v>878000</v>
      </c>
      <c r="J24" s="97">
        <f>+[1]Totals!CH65</f>
        <v>2564000</v>
      </c>
      <c r="K24" s="97">
        <f>+[1]Totals!CI65</f>
        <v>10600100</v>
      </c>
      <c r="L24" s="97">
        <f>+[1]Totals!CJ65</f>
        <v>5144500</v>
      </c>
      <c r="M24" s="76">
        <f t="shared" si="1"/>
        <v>19186600</v>
      </c>
      <c r="O24" s="113">
        <f>+[1]Totals!DE65</f>
        <v>51505</v>
      </c>
      <c r="P24" s="97">
        <f>+[1]Totals!DF65</f>
        <v>25950</v>
      </c>
      <c r="Q24" s="97">
        <f>+[1]Totals!DG65</f>
        <v>748870</v>
      </c>
      <c r="R24" s="97">
        <f>+[1]Totals!DH65</f>
        <v>1258776</v>
      </c>
      <c r="S24" s="76">
        <f t="shared" si="2"/>
        <v>2085101</v>
      </c>
      <c r="U24" s="113">
        <f>+[1]Totals!EC65</f>
        <v>1933568</v>
      </c>
      <c r="V24" s="97">
        <f>+[1]Totals!ED65</f>
        <v>0</v>
      </c>
      <c r="W24" s="97">
        <f>+[1]Totals!EE65</f>
        <v>0</v>
      </c>
      <c r="X24" s="97">
        <f>+[1]Totals!EF65</f>
        <v>0</v>
      </c>
      <c r="Y24" s="76">
        <f t="shared" si="3"/>
        <v>1933568</v>
      </c>
    </row>
    <row r="25" spans="1:25" s="111" customFormat="1" ht="13.15" customHeight="1" x14ac:dyDescent="0.25">
      <c r="A25" s="14" t="s">
        <v>7</v>
      </c>
      <c r="C25" s="113">
        <f>+[1]Totals!BH66</f>
        <v>5985755</v>
      </c>
      <c r="D25" s="97">
        <f>+[1]Totals!BI66</f>
        <v>2824800</v>
      </c>
      <c r="E25" s="97">
        <f>+[1]Totals!BJ66</f>
        <v>0</v>
      </c>
      <c r="F25" s="97">
        <f>+[1]Totals!BK66</f>
        <v>1100000</v>
      </c>
      <c r="G25" s="76">
        <f t="shared" si="0"/>
        <v>9910555</v>
      </c>
      <c r="I25" s="113">
        <f>+[1]Totals!CG66</f>
        <v>0</v>
      </c>
      <c r="J25" s="97">
        <f>+[1]Totals!CH66</f>
        <v>0</v>
      </c>
      <c r="K25" s="97">
        <f>+[1]Totals!CI66</f>
        <v>0</v>
      </c>
      <c r="L25" s="97">
        <f>+[1]Totals!CJ66</f>
        <v>0</v>
      </c>
      <c r="M25" s="76">
        <f t="shared" si="1"/>
        <v>0</v>
      </c>
      <c r="O25" s="113">
        <f>+[1]Totals!DE66</f>
        <v>0</v>
      </c>
      <c r="P25" s="97">
        <f>+[1]Totals!DF66</f>
        <v>0</v>
      </c>
      <c r="Q25" s="97">
        <f>+[1]Totals!DG66</f>
        <v>2991134</v>
      </c>
      <c r="R25" s="97">
        <f>+[1]Totals!DH66</f>
        <v>6031570</v>
      </c>
      <c r="S25" s="76">
        <f t="shared" si="2"/>
        <v>9022704</v>
      </c>
      <c r="U25" s="113">
        <f>+[1]Totals!EC66</f>
        <v>0</v>
      </c>
      <c r="V25" s="97">
        <f>+[1]Totals!ED66</f>
        <v>0</v>
      </c>
      <c r="W25" s="97">
        <f>+[1]Totals!EE66</f>
        <v>0</v>
      </c>
      <c r="X25" s="97">
        <f>+[1]Totals!EF66</f>
        <v>0</v>
      </c>
      <c r="Y25" s="76">
        <f t="shared" si="3"/>
        <v>0</v>
      </c>
    </row>
    <row r="26" spans="1:25" s="111" customFormat="1" ht="13.15" customHeight="1" x14ac:dyDescent="0.25">
      <c r="A26" t="s">
        <v>61</v>
      </c>
      <c r="C26" s="113">
        <f>+[1]Totals!BH67</f>
        <v>0</v>
      </c>
      <c r="D26" s="97">
        <f>+[1]Totals!BI67</f>
        <v>121776</v>
      </c>
      <c r="E26" s="97">
        <f>+[1]Totals!BJ67</f>
        <v>1605580</v>
      </c>
      <c r="F26" s="97">
        <f>+[1]Totals!BK67</f>
        <v>0</v>
      </c>
      <c r="G26" s="76">
        <f t="shared" si="0"/>
        <v>1727356</v>
      </c>
      <c r="I26" s="113">
        <f>+[1]Totals!CG67</f>
        <v>0</v>
      </c>
      <c r="J26" s="97">
        <f>+[1]Totals!CH67</f>
        <v>0</v>
      </c>
      <c r="K26" s="97">
        <f>+[1]Totals!CI67</f>
        <v>0</v>
      </c>
      <c r="L26" s="97">
        <f>+[1]Totals!CJ67</f>
        <v>0</v>
      </c>
      <c r="M26" s="76">
        <f t="shared" si="1"/>
        <v>0</v>
      </c>
      <c r="O26" s="113">
        <f>+[1]Totals!DE67</f>
        <v>0</v>
      </c>
      <c r="P26" s="97">
        <f>+[1]Totals!DF67</f>
        <v>0</v>
      </c>
      <c r="Q26" s="97">
        <f>+[1]Totals!DG67</f>
        <v>49085</v>
      </c>
      <c r="R26" s="97">
        <f>+[1]Totals!DH67</f>
        <v>126218</v>
      </c>
      <c r="S26" s="76">
        <f t="shared" si="2"/>
        <v>175303</v>
      </c>
      <c r="U26" s="113">
        <f>+[1]Totals!EC67</f>
        <v>136950</v>
      </c>
      <c r="V26" s="97">
        <f>+[1]Totals!ED67</f>
        <v>0</v>
      </c>
      <c r="W26" s="97">
        <f>+[1]Totals!EE67</f>
        <v>0</v>
      </c>
      <c r="X26" s="97">
        <f>+[1]Totals!EF67</f>
        <v>0</v>
      </c>
      <c r="Y26" s="76">
        <f t="shared" si="3"/>
        <v>136950</v>
      </c>
    </row>
    <row r="27" spans="1:25" s="111" customFormat="1" ht="13.15" customHeight="1" x14ac:dyDescent="0.25">
      <c r="A27" s="14" t="s">
        <v>62</v>
      </c>
      <c r="C27" s="113">
        <f>+[1]Totals!BH68</f>
        <v>627950</v>
      </c>
      <c r="D27" s="97">
        <f>+[1]Totals!BI68</f>
        <v>683651</v>
      </c>
      <c r="E27" s="97">
        <f>+[1]Totals!BJ68</f>
        <v>1766252</v>
      </c>
      <c r="F27" s="97">
        <f>+[1]Totals!BK68</f>
        <v>363750</v>
      </c>
      <c r="G27" s="76">
        <f t="shared" si="0"/>
        <v>3441603</v>
      </c>
      <c r="I27" s="113">
        <f>+[1]Totals!CG68</f>
        <v>304990</v>
      </c>
      <c r="J27" s="97">
        <f>+[1]Totals!CH68</f>
        <v>1753250</v>
      </c>
      <c r="K27" s="97">
        <f>+[1]Totals!CI68</f>
        <v>2171454</v>
      </c>
      <c r="L27" s="97">
        <f>+[1]Totals!CJ68</f>
        <v>7635049</v>
      </c>
      <c r="M27" s="76">
        <f t="shared" si="1"/>
        <v>11864743</v>
      </c>
      <c r="O27" s="113">
        <f>+[1]Totals!DE68</f>
        <v>3293115</v>
      </c>
      <c r="P27" s="97">
        <f>+[1]Totals!DF68</f>
        <v>3118434</v>
      </c>
      <c r="Q27" s="97">
        <f>+[1]Totals!DG68</f>
        <v>968000</v>
      </c>
      <c r="R27" s="97">
        <f>+[1]Totals!DH68</f>
        <v>40000</v>
      </c>
      <c r="S27" s="76">
        <f t="shared" si="2"/>
        <v>7419549</v>
      </c>
      <c r="U27" s="113">
        <f>+[1]Totals!EC68</f>
        <v>408000</v>
      </c>
      <c r="V27" s="97">
        <f>+[1]Totals!ED68</f>
        <v>0</v>
      </c>
      <c r="W27" s="97">
        <f>+[1]Totals!EE68</f>
        <v>0</v>
      </c>
      <c r="X27" s="97">
        <f>+[1]Totals!EF68</f>
        <v>0</v>
      </c>
      <c r="Y27" s="76">
        <f t="shared" si="3"/>
        <v>408000</v>
      </c>
    </row>
    <row r="28" spans="1:25" s="111" customFormat="1" ht="13.15" customHeight="1" x14ac:dyDescent="0.25">
      <c r="A28" s="14" t="s">
        <v>63</v>
      </c>
      <c r="C28" s="113">
        <f>+[1]Totals!BH69</f>
        <v>139500</v>
      </c>
      <c r="D28" s="97">
        <f>+[1]Totals!BI69</f>
        <v>139500</v>
      </c>
      <c r="E28" s="97">
        <f>+[1]Totals!BJ69</f>
        <v>0</v>
      </c>
      <c r="F28" s="97">
        <f>+[1]Totals!BK69</f>
        <v>0</v>
      </c>
      <c r="G28" s="76">
        <f t="shared" si="0"/>
        <v>279000</v>
      </c>
      <c r="I28" s="113">
        <f>+[1]Totals!CG69</f>
        <v>150000</v>
      </c>
      <c r="J28" s="97">
        <f>+[1]Totals!CH69</f>
        <v>150400</v>
      </c>
      <c r="K28" s="97">
        <f>+[1]Totals!CI69</f>
        <v>252000</v>
      </c>
      <c r="L28" s="97">
        <f>+[1]Totals!CJ69</f>
        <v>555743</v>
      </c>
      <c r="M28" s="76">
        <f t="shared" si="1"/>
        <v>1108143</v>
      </c>
      <c r="O28" s="113">
        <f>+[1]Totals!DE69</f>
        <v>1779162</v>
      </c>
      <c r="P28" s="97">
        <f>+[1]Totals!DF69</f>
        <v>858574</v>
      </c>
      <c r="Q28" s="97">
        <f>+[1]Totals!DG69</f>
        <v>350000</v>
      </c>
      <c r="R28" s="97">
        <f>+[1]Totals!DH69</f>
        <v>0</v>
      </c>
      <c r="S28" s="76">
        <f t="shared" si="2"/>
        <v>2987736</v>
      </c>
      <c r="U28" s="113">
        <f>+[1]Totals!EC69</f>
        <v>0</v>
      </c>
      <c r="V28" s="97">
        <f>+[1]Totals!ED69</f>
        <v>0</v>
      </c>
      <c r="W28" s="97">
        <f>+[1]Totals!EE69</f>
        <v>0</v>
      </c>
      <c r="X28" s="97">
        <f>+[1]Totals!EF69</f>
        <v>0</v>
      </c>
      <c r="Y28" s="76">
        <f t="shared" si="3"/>
        <v>0</v>
      </c>
    </row>
    <row r="29" spans="1:25" s="111" customFormat="1" ht="13.15" customHeight="1" x14ac:dyDescent="0.25">
      <c r="A29" s="14" t="s">
        <v>64</v>
      </c>
      <c r="C29" s="113">
        <f>+[1]Totals!BH70</f>
        <v>2669300</v>
      </c>
      <c r="D29" s="97">
        <f>+[1]Totals!BI70</f>
        <v>331000</v>
      </c>
      <c r="E29" s="97">
        <f>+[1]Totals!BJ70</f>
        <v>1425850</v>
      </c>
      <c r="F29" s="97">
        <f>+[1]Totals!BK70</f>
        <v>1422150</v>
      </c>
      <c r="G29" s="76">
        <f t="shared" si="0"/>
        <v>5848300</v>
      </c>
      <c r="I29" s="113">
        <f>+[1]Totals!CG70</f>
        <v>0</v>
      </c>
      <c r="J29" s="97">
        <f>+[1]Totals!CH70</f>
        <v>252550</v>
      </c>
      <c r="K29" s="97">
        <f>+[1]Totals!CI70</f>
        <v>31000</v>
      </c>
      <c r="L29" s="97">
        <f>+[1]Totals!CJ70</f>
        <v>682750</v>
      </c>
      <c r="M29" s="76">
        <f t="shared" si="1"/>
        <v>966300</v>
      </c>
      <c r="O29" s="113">
        <f>+[1]Totals!DE70</f>
        <v>1720000</v>
      </c>
      <c r="P29" s="97">
        <f>+[1]Totals!DF70</f>
        <v>8901120</v>
      </c>
      <c r="Q29" s="97">
        <f>+[1]Totals!DG70</f>
        <v>4263950</v>
      </c>
      <c r="R29" s="97">
        <f>+[1]Totals!DH70</f>
        <v>0</v>
      </c>
      <c r="S29" s="76">
        <f t="shared" si="2"/>
        <v>14885070</v>
      </c>
      <c r="U29" s="113">
        <f>+[1]Totals!EC70</f>
        <v>286500</v>
      </c>
      <c r="V29" s="97">
        <f>+[1]Totals!ED70</f>
        <v>0</v>
      </c>
      <c r="W29" s="97">
        <f>+[1]Totals!EE70</f>
        <v>0</v>
      </c>
      <c r="X29" s="97">
        <f>+[1]Totals!EF70</f>
        <v>0</v>
      </c>
      <c r="Y29" s="76">
        <f t="shared" si="3"/>
        <v>286500</v>
      </c>
    </row>
    <row r="30" spans="1:25" s="111" customFormat="1" ht="13.15" customHeight="1" x14ac:dyDescent="0.25">
      <c r="A30" s="14" t="s">
        <v>10</v>
      </c>
      <c r="C30" s="113">
        <f>+[1]Totals!BH71</f>
        <v>0</v>
      </c>
      <c r="D30" s="97">
        <f>+[1]Totals!BI71</f>
        <v>2505415</v>
      </c>
      <c r="E30" s="97">
        <f>+[1]Totals!BJ71</f>
        <v>349350</v>
      </c>
      <c r="F30" s="97">
        <f>+[1]Totals!BK71</f>
        <v>0</v>
      </c>
      <c r="G30" s="76">
        <f t="shared" si="0"/>
        <v>2854765</v>
      </c>
      <c r="I30" s="113">
        <f>+[1]Totals!CG71</f>
        <v>0</v>
      </c>
      <c r="J30" s="97">
        <f>+[1]Totals!CH71</f>
        <v>1200000</v>
      </c>
      <c r="K30" s="97">
        <f>+[1]Totals!CI71</f>
        <v>293777</v>
      </c>
      <c r="L30" s="97">
        <f>+[1]Totals!CJ71</f>
        <v>606471</v>
      </c>
      <c r="M30" s="76">
        <f t="shared" si="1"/>
        <v>2100248</v>
      </c>
      <c r="O30" s="113">
        <f>+[1]Totals!DE71</f>
        <v>2931371</v>
      </c>
      <c r="P30" s="97">
        <f>+[1]Totals!DF71</f>
        <v>5361629</v>
      </c>
      <c r="Q30" s="97">
        <f>+[1]Totals!DG71</f>
        <v>2908607</v>
      </c>
      <c r="R30" s="97">
        <f>+[1]Totals!DH71</f>
        <v>1850000</v>
      </c>
      <c r="S30" s="76">
        <f t="shared" si="2"/>
        <v>13051607</v>
      </c>
      <c r="U30" s="113">
        <f>+[1]Totals!EC71</f>
        <v>0</v>
      </c>
      <c r="V30" s="97">
        <f>+[1]Totals!ED71</f>
        <v>0</v>
      </c>
      <c r="W30" s="97">
        <f>+[1]Totals!EE71</f>
        <v>0</v>
      </c>
      <c r="X30" s="97">
        <f>+[1]Totals!EF71</f>
        <v>0</v>
      </c>
      <c r="Y30" s="76">
        <f t="shared" si="3"/>
        <v>0</v>
      </c>
    </row>
    <row r="31" spans="1:25" s="111" customFormat="1" ht="13.15" customHeight="1" x14ac:dyDescent="0.25">
      <c r="A31" s="14" t="s">
        <v>11</v>
      </c>
      <c r="C31" s="113">
        <f>+[1]Totals!BH72</f>
        <v>455000</v>
      </c>
      <c r="D31" s="97">
        <f>+[1]Totals!BI72</f>
        <v>1444250</v>
      </c>
      <c r="E31" s="97">
        <f>+[1]Totals!BJ72</f>
        <v>0</v>
      </c>
      <c r="F31" s="97">
        <f>+[1]Totals!BK72</f>
        <v>10592913</v>
      </c>
      <c r="G31" s="76">
        <f t="shared" si="0"/>
        <v>12492163</v>
      </c>
      <c r="I31" s="113">
        <f>+[1]Totals!CG72</f>
        <v>1466810</v>
      </c>
      <c r="J31" s="97">
        <f>+[1]Totals!CH72</f>
        <v>1185000</v>
      </c>
      <c r="K31" s="97">
        <f>+[1]Totals!CI72</f>
        <v>650000</v>
      </c>
      <c r="L31" s="97">
        <f>+[1]Totals!CJ72</f>
        <v>1000</v>
      </c>
      <c r="M31" s="76">
        <f t="shared" si="1"/>
        <v>3302810</v>
      </c>
      <c r="O31" s="113">
        <f>+[1]Totals!DE72</f>
        <v>0</v>
      </c>
      <c r="P31" s="97">
        <f>+[1]Totals!DF72</f>
        <v>79105</v>
      </c>
      <c r="Q31" s="97">
        <f>+[1]Totals!DG72</f>
        <v>788750</v>
      </c>
      <c r="R31" s="97">
        <f>+[1]Totals!DH72</f>
        <v>147877</v>
      </c>
      <c r="S31" s="76">
        <f t="shared" si="2"/>
        <v>1015732</v>
      </c>
      <c r="U31" s="113">
        <f>+[1]Totals!EC72</f>
        <v>0</v>
      </c>
      <c r="V31" s="97">
        <f>+[1]Totals!ED72</f>
        <v>0</v>
      </c>
      <c r="W31" s="97">
        <f>+[1]Totals!EE72</f>
        <v>0</v>
      </c>
      <c r="X31" s="97">
        <f>+[1]Totals!EF72</f>
        <v>0</v>
      </c>
      <c r="Y31" s="76">
        <f t="shared" si="3"/>
        <v>0</v>
      </c>
    </row>
    <row r="32" spans="1:25" s="111" customFormat="1" ht="13.15" customHeight="1" x14ac:dyDescent="0.25">
      <c r="A32" s="14" t="s">
        <v>65</v>
      </c>
      <c r="C32" s="113">
        <f>+[1]Totals!BH73</f>
        <v>0</v>
      </c>
      <c r="D32" s="97">
        <f>+[1]Totals!BI73</f>
        <v>0</v>
      </c>
      <c r="E32" s="97">
        <f>+[1]Totals!BJ73</f>
        <v>0</v>
      </c>
      <c r="F32" s="97">
        <f>+[1]Totals!BK73</f>
        <v>0</v>
      </c>
      <c r="G32" s="76">
        <f t="shared" si="0"/>
        <v>0</v>
      </c>
      <c r="I32" s="113">
        <f>+[1]Totals!CG73</f>
        <v>695738</v>
      </c>
      <c r="J32" s="97">
        <f>+[1]Totals!CH73</f>
        <v>1110032</v>
      </c>
      <c r="K32" s="97">
        <f>+[1]Totals!CI73</f>
        <v>0</v>
      </c>
      <c r="L32" s="97">
        <f>+[1]Totals!CJ73</f>
        <v>0</v>
      </c>
      <c r="M32" s="76">
        <f t="shared" si="1"/>
        <v>1805770</v>
      </c>
      <c r="O32" s="113">
        <f>+[1]Totals!DE73</f>
        <v>0</v>
      </c>
      <c r="P32" s="97">
        <f>+[1]Totals!DF73</f>
        <v>0</v>
      </c>
      <c r="Q32" s="97">
        <f>+[1]Totals!DG73</f>
        <v>0</v>
      </c>
      <c r="R32" s="97">
        <f>+[1]Totals!DH73</f>
        <v>0</v>
      </c>
      <c r="S32" s="76">
        <f t="shared" si="2"/>
        <v>0</v>
      </c>
      <c r="U32" s="113">
        <f>+[1]Totals!EC73</f>
        <v>0</v>
      </c>
      <c r="V32" s="97">
        <f>+[1]Totals!ED73</f>
        <v>0</v>
      </c>
      <c r="W32" s="97">
        <f>+[1]Totals!EE73</f>
        <v>0</v>
      </c>
      <c r="X32" s="97">
        <f>+[1]Totals!EF73</f>
        <v>0</v>
      </c>
      <c r="Y32" s="76">
        <f t="shared" si="3"/>
        <v>0</v>
      </c>
    </row>
    <row r="33" spans="1:25" s="111" customFormat="1" ht="13.15" customHeight="1" x14ac:dyDescent="0.25">
      <c r="A33" s="14" t="s">
        <v>66</v>
      </c>
      <c r="C33" s="113">
        <f>+[1]Totals!BH74</f>
        <v>1266000</v>
      </c>
      <c r="D33" s="97">
        <f>+[1]Totals!BI74</f>
        <v>26550</v>
      </c>
      <c r="E33" s="97">
        <f>+[1]Totals!BJ74</f>
        <v>4357300</v>
      </c>
      <c r="F33" s="97">
        <f>+[1]Totals!BK74</f>
        <v>2416900</v>
      </c>
      <c r="G33" s="76">
        <f t="shared" si="0"/>
        <v>8066750</v>
      </c>
      <c r="I33" s="113">
        <f>+[1]Totals!CG74</f>
        <v>5988850</v>
      </c>
      <c r="J33" s="97">
        <f>+[1]Totals!CH74</f>
        <v>11550</v>
      </c>
      <c r="K33" s="97">
        <f>+[1]Totals!CI74</f>
        <v>2667000</v>
      </c>
      <c r="L33" s="97">
        <f>+[1]Totals!CJ74</f>
        <v>450180</v>
      </c>
      <c r="M33" s="76">
        <f t="shared" si="1"/>
        <v>9117580</v>
      </c>
      <c r="O33" s="113">
        <f>+[1]Totals!DE74</f>
        <v>6000</v>
      </c>
      <c r="P33" s="97">
        <f>+[1]Totals!DF74</f>
        <v>0</v>
      </c>
      <c r="Q33" s="97">
        <f>+[1]Totals!DG74</f>
        <v>0</v>
      </c>
      <c r="R33" s="97">
        <f>+[1]Totals!DH74</f>
        <v>3553800</v>
      </c>
      <c r="S33" s="76">
        <f t="shared" si="2"/>
        <v>3559800</v>
      </c>
      <c r="U33" s="113">
        <f>+[1]Totals!EC74</f>
        <v>0</v>
      </c>
      <c r="V33" s="97">
        <f>+[1]Totals!ED74</f>
        <v>0</v>
      </c>
      <c r="W33" s="97">
        <f>+[1]Totals!EE74</f>
        <v>0</v>
      </c>
      <c r="X33" s="97">
        <f>+[1]Totals!EF74</f>
        <v>0</v>
      </c>
      <c r="Y33" s="76">
        <f t="shared" si="3"/>
        <v>0</v>
      </c>
    </row>
    <row r="34" spans="1:25" s="111" customFormat="1" ht="13.15" customHeight="1" x14ac:dyDescent="0.25">
      <c r="A34" s="14" t="s">
        <v>67</v>
      </c>
      <c r="C34" s="113">
        <f>+[1]Totals!BH75</f>
        <v>0</v>
      </c>
      <c r="D34" s="97">
        <f>+[1]Totals!BI75</f>
        <v>0</v>
      </c>
      <c r="E34" s="97">
        <f>+[1]Totals!BJ75</f>
        <v>0</v>
      </c>
      <c r="F34" s="97">
        <f>+[1]Totals!BK75</f>
        <v>0</v>
      </c>
      <c r="G34" s="76">
        <f t="shared" si="0"/>
        <v>0</v>
      </c>
      <c r="I34" s="113">
        <f>+[1]Totals!CG75</f>
        <v>0</v>
      </c>
      <c r="J34" s="97">
        <f>+[1]Totals!CH75</f>
        <v>0</v>
      </c>
      <c r="K34" s="97">
        <f>+[1]Totals!CI75</f>
        <v>160255</v>
      </c>
      <c r="L34" s="97">
        <f>+[1]Totals!CJ75</f>
        <v>0</v>
      </c>
      <c r="M34" s="76">
        <f t="shared" si="1"/>
        <v>160255</v>
      </c>
      <c r="O34" s="113">
        <f>+[1]Totals!DE75</f>
        <v>0</v>
      </c>
      <c r="P34" s="97">
        <f>+[1]Totals!DF75</f>
        <v>0</v>
      </c>
      <c r="Q34" s="97">
        <f>+[1]Totals!DG75</f>
        <v>0</v>
      </c>
      <c r="R34" s="97">
        <f>+[1]Totals!DH75</f>
        <v>0</v>
      </c>
      <c r="S34" s="76">
        <f t="shared" si="2"/>
        <v>0</v>
      </c>
      <c r="U34" s="113">
        <f>+[1]Totals!EC75</f>
        <v>0</v>
      </c>
      <c r="V34" s="97">
        <f>+[1]Totals!ED75</f>
        <v>0</v>
      </c>
      <c r="W34" s="97">
        <f>+[1]Totals!EE75</f>
        <v>0</v>
      </c>
      <c r="X34" s="97">
        <f>+[1]Totals!EF75</f>
        <v>0</v>
      </c>
      <c r="Y34" s="76">
        <f t="shared" si="3"/>
        <v>0</v>
      </c>
    </row>
    <row r="35" spans="1:25" s="111" customFormat="1" ht="13.15" customHeight="1" x14ac:dyDescent="0.25">
      <c r="A35" s="14" t="s">
        <v>68</v>
      </c>
      <c r="C35" s="113">
        <f>+[1]Totals!BH76</f>
        <v>4676830</v>
      </c>
      <c r="D35" s="97">
        <f>+[1]Totals!BI76</f>
        <v>218450</v>
      </c>
      <c r="E35" s="97">
        <f>+[1]Totals!BJ76</f>
        <v>363500</v>
      </c>
      <c r="F35" s="97">
        <f>+[1]Totals!BK76</f>
        <v>588500</v>
      </c>
      <c r="G35" s="76">
        <f t="shared" si="0"/>
        <v>5847280</v>
      </c>
      <c r="I35" s="113">
        <f>+[1]Totals!CG76</f>
        <v>1030000</v>
      </c>
      <c r="J35" s="97">
        <f>+[1]Totals!CH76</f>
        <v>7700</v>
      </c>
      <c r="K35" s="97">
        <f>+[1]Totals!CI76</f>
        <v>457081</v>
      </c>
      <c r="L35" s="97">
        <f>+[1]Totals!CJ76</f>
        <v>10413750</v>
      </c>
      <c r="M35" s="76">
        <f t="shared" si="1"/>
        <v>11908531</v>
      </c>
      <c r="O35" s="113">
        <f>+[1]Totals!DE76</f>
        <v>5228166</v>
      </c>
      <c r="P35" s="97">
        <f>+[1]Totals!DF76</f>
        <v>755000</v>
      </c>
      <c r="Q35" s="97">
        <f>+[1]Totals!DG76</f>
        <v>58850</v>
      </c>
      <c r="R35" s="97">
        <f>+[1]Totals!DH76</f>
        <v>1539849</v>
      </c>
      <c r="S35" s="76">
        <f t="shared" si="2"/>
        <v>7581865</v>
      </c>
      <c r="U35" s="113">
        <f>+[1]Totals!EC76</f>
        <v>19500</v>
      </c>
      <c r="V35" s="97">
        <f>+[1]Totals!ED76</f>
        <v>0</v>
      </c>
      <c r="W35" s="97">
        <f>+[1]Totals!EE76</f>
        <v>0</v>
      </c>
      <c r="X35" s="97">
        <f>+[1]Totals!EF76</f>
        <v>0</v>
      </c>
      <c r="Y35" s="76">
        <f t="shared" si="3"/>
        <v>19500</v>
      </c>
    </row>
    <row r="36" spans="1:25" s="111" customFormat="1" ht="13.15" customHeight="1" x14ac:dyDescent="0.25">
      <c r="A36" s="14" t="s">
        <v>12</v>
      </c>
      <c r="C36" s="113">
        <f>+[1]Totals!BH77</f>
        <v>7015347</v>
      </c>
      <c r="D36" s="97">
        <f>+[1]Totals!BI77</f>
        <v>14883274</v>
      </c>
      <c r="E36" s="97">
        <f>+[1]Totals!BJ77</f>
        <v>6387120</v>
      </c>
      <c r="F36" s="97">
        <f>+[1]Totals!BK77</f>
        <v>136777</v>
      </c>
      <c r="G36" s="76">
        <f t="shared" si="0"/>
        <v>28422518</v>
      </c>
      <c r="I36" s="113">
        <f>+[1]Totals!CG77</f>
        <v>8223441</v>
      </c>
      <c r="J36" s="97">
        <f>+[1]Totals!CH77</f>
        <v>4216583</v>
      </c>
      <c r="K36" s="97">
        <f>+[1]Totals!CI77</f>
        <v>8874500</v>
      </c>
      <c r="L36" s="97">
        <f>+[1]Totals!CJ77</f>
        <v>777600</v>
      </c>
      <c r="M36" s="76">
        <f t="shared" si="1"/>
        <v>22092124</v>
      </c>
      <c r="O36" s="113">
        <f>+[1]Totals!DE77</f>
        <v>8246409</v>
      </c>
      <c r="P36" s="97">
        <f>+[1]Totals!DF77</f>
        <v>2453459</v>
      </c>
      <c r="Q36" s="97">
        <f>+[1]Totals!DG77</f>
        <v>7060299</v>
      </c>
      <c r="R36" s="97">
        <f>+[1]Totals!DH77</f>
        <v>5771588</v>
      </c>
      <c r="S36" s="76">
        <f t="shared" si="2"/>
        <v>23531755</v>
      </c>
      <c r="U36" s="113">
        <f>+[1]Totals!EC77</f>
        <v>9370568</v>
      </c>
      <c r="V36" s="97">
        <f>+[1]Totals!ED77</f>
        <v>0</v>
      </c>
      <c r="W36" s="97">
        <f>+[1]Totals!EE77</f>
        <v>0</v>
      </c>
      <c r="X36" s="97">
        <f>+[1]Totals!EF77</f>
        <v>0</v>
      </c>
      <c r="Y36" s="76">
        <f t="shared" si="3"/>
        <v>9370568</v>
      </c>
    </row>
    <row r="37" spans="1:25" s="111" customFormat="1" ht="13.15" customHeight="1" x14ac:dyDescent="0.25">
      <c r="A37" s="14" t="s">
        <v>69</v>
      </c>
      <c r="C37" s="113">
        <f>+[1]Totals!BH78</f>
        <v>896792</v>
      </c>
      <c r="D37" s="97">
        <f>+[1]Totals!BI78</f>
        <v>2993845</v>
      </c>
      <c r="E37" s="97">
        <f>+[1]Totals!BJ78</f>
        <v>917838</v>
      </c>
      <c r="F37" s="97">
        <f>+[1]Totals!BK78</f>
        <v>0</v>
      </c>
      <c r="G37" s="76">
        <f t="shared" si="0"/>
        <v>4808475</v>
      </c>
      <c r="I37" s="113">
        <f>+[1]Totals!CG78</f>
        <v>701700</v>
      </c>
      <c r="J37" s="97">
        <f>+[1]Totals!CH78</f>
        <v>870000</v>
      </c>
      <c r="K37" s="97">
        <f>+[1]Totals!CI78</f>
        <v>150000</v>
      </c>
      <c r="L37" s="97">
        <f>+[1]Totals!CJ78</f>
        <v>0</v>
      </c>
      <c r="M37" s="76">
        <f t="shared" si="1"/>
        <v>1721700</v>
      </c>
      <c r="O37" s="113">
        <f>+[1]Totals!DE78</f>
        <v>0</v>
      </c>
      <c r="P37" s="97">
        <f>+[1]Totals!DF78</f>
        <v>0</v>
      </c>
      <c r="Q37" s="97">
        <f>+[1]Totals!DG78</f>
        <v>0</v>
      </c>
      <c r="R37" s="97">
        <f>+[1]Totals!DH78</f>
        <v>0</v>
      </c>
      <c r="S37" s="76">
        <f t="shared" si="2"/>
        <v>0</v>
      </c>
      <c r="U37" s="113">
        <f>+[1]Totals!EC78</f>
        <v>0</v>
      </c>
      <c r="V37" s="97">
        <f>+[1]Totals!ED78</f>
        <v>0</v>
      </c>
      <c r="W37" s="97">
        <f>+[1]Totals!EE78</f>
        <v>0</v>
      </c>
      <c r="X37" s="97">
        <f>+[1]Totals!EF78</f>
        <v>0</v>
      </c>
      <c r="Y37" s="76">
        <f t="shared" si="3"/>
        <v>0</v>
      </c>
    </row>
    <row r="38" spans="1:25" s="111" customFormat="1" ht="13.15" customHeight="1" x14ac:dyDescent="0.25">
      <c r="A38" s="14" t="s">
        <v>13</v>
      </c>
      <c r="C38" s="113">
        <f>+[1]Totals!BH79</f>
        <v>2069845</v>
      </c>
      <c r="D38" s="97">
        <f>+[1]Totals!BI79</f>
        <v>300000</v>
      </c>
      <c r="E38" s="97">
        <f>+[1]Totals!BJ79</f>
        <v>30000</v>
      </c>
      <c r="F38" s="97">
        <f>+[1]Totals!BK79</f>
        <v>0</v>
      </c>
      <c r="G38" s="76">
        <f t="shared" si="0"/>
        <v>2399845</v>
      </c>
      <c r="I38" s="113">
        <f>+[1]Totals!CG79</f>
        <v>0</v>
      </c>
      <c r="J38" s="97">
        <f>+[1]Totals!CH79</f>
        <v>400000</v>
      </c>
      <c r="K38" s="97">
        <f>+[1]Totals!CI79</f>
        <v>1162986</v>
      </c>
      <c r="L38" s="97">
        <f>+[1]Totals!CJ79</f>
        <v>200000</v>
      </c>
      <c r="M38" s="76">
        <f t="shared" si="1"/>
        <v>1762986</v>
      </c>
      <c r="O38" s="113">
        <f>+[1]Totals!DE79</f>
        <v>0</v>
      </c>
      <c r="P38" s="97">
        <f>+[1]Totals!DF79</f>
        <v>0</v>
      </c>
      <c r="Q38" s="97">
        <f>+[1]Totals!DG79</f>
        <v>903906</v>
      </c>
      <c r="R38" s="97">
        <f>+[1]Totals!DH79</f>
        <v>3698400</v>
      </c>
      <c r="S38" s="76">
        <f t="shared" si="2"/>
        <v>4602306</v>
      </c>
      <c r="U38" s="113">
        <f>+[1]Totals!EC79</f>
        <v>0</v>
      </c>
      <c r="V38" s="97">
        <f>+[1]Totals!ED79</f>
        <v>0</v>
      </c>
      <c r="W38" s="97">
        <f>+[1]Totals!EE79</f>
        <v>0</v>
      </c>
      <c r="X38" s="97">
        <f>+[1]Totals!EF79</f>
        <v>0</v>
      </c>
      <c r="Y38" s="76">
        <f t="shared" si="3"/>
        <v>0</v>
      </c>
    </row>
    <row r="39" spans="1:25" s="111" customFormat="1" ht="13.15" customHeight="1" x14ac:dyDescent="0.25">
      <c r="A39" s="14" t="s">
        <v>14</v>
      </c>
      <c r="C39" s="113">
        <f>+[1]Totals!BH80</f>
        <v>0</v>
      </c>
      <c r="D39" s="97">
        <f>+[1]Totals!BI80</f>
        <v>0</v>
      </c>
      <c r="E39" s="97">
        <f>+[1]Totals!BJ80</f>
        <v>669500</v>
      </c>
      <c r="F39" s="97">
        <f>+[1]Totals!BK80</f>
        <v>20000</v>
      </c>
      <c r="G39" s="76">
        <f t="shared" si="0"/>
        <v>689500</v>
      </c>
      <c r="I39" s="113">
        <f>+[1]Totals!CG80</f>
        <v>1503662</v>
      </c>
      <c r="J39" s="97">
        <f>+[1]Totals!CH80</f>
        <v>3045158</v>
      </c>
      <c r="K39" s="97">
        <f>+[1]Totals!CI80</f>
        <v>796413</v>
      </c>
      <c r="L39" s="97">
        <f>+[1]Totals!CJ80</f>
        <v>1506994</v>
      </c>
      <c r="M39" s="76">
        <f t="shared" si="1"/>
        <v>6852227</v>
      </c>
      <c r="O39" s="113">
        <f>+[1]Totals!DE80</f>
        <v>0</v>
      </c>
      <c r="P39" s="97">
        <f>+[1]Totals!DF80</f>
        <v>257000</v>
      </c>
      <c r="Q39" s="97">
        <f>+[1]Totals!DG80</f>
        <v>0</v>
      </c>
      <c r="R39" s="97">
        <f>+[1]Totals!DH80</f>
        <v>0</v>
      </c>
      <c r="S39" s="76">
        <f t="shared" si="2"/>
        <v>257000</v>
      </c>
      <c r="U39" s="113">
        <f>+[1]Totals!EC80</f>
        <v>0</v>
      </c>
      <c r="V39" s="97">
        <f>+[1]Totals!ED80</f>
        <v>0</v>
      </c>
      <c r="W39" s="97">
        <f>+[1]Totals!EE80</f>
        <v>0</v>
      </c>
      <c r="X39" s="97">
        <f>+[1]Totals!EF80</f>
        <v>0</v>
      </c>
      <c r="Y39" s="76">
        <f t="shared" si="3"/>
        <v>0</v>
      </c>
    </row>
    <row r="40" spans="1:25" s="111" customFormat="1" ht="13.15" customHeight="1" x14ac:dyDescent="0.25">
      <c r="A40" s="14" t="s">
        <v>70</v>
      </c>
      <c r="C40" s="113">
        <f>+[1]Totals!BH81</f>
        <v>0</v>
      </c>
      <c r="D40" s="97">
        <f>+[1]Totals!BI81</f>
        <v>0</v>
      </c>
      <c r="E40" s="97">
        <f>+[1]Totals!BJ81</f>
        <v>309451</v>
      </c>
      <c r="F40" s="97">
        <f>+[1]Totals!BK81</f>
        <v>10000</v>
      </c>
      <c r="G40" s="76">
        <f t="shared" si="0"/>
        <v>319451</v>
      </c>
      <c r="I40" s="113">
        <f>+[1]Totals!CG81</f>
        <v>258190</v>
      </c>
      <c r="J40" s="97">
        <f>+[1]Totals!CH81</f>
        <v>0</v>
      </c>
      <c r="K40" s="97">
        <f>+[1]Totals!CI81</f>
        <v>0</v>
      </c>
      <c r="L40" s="97">
        <f>+[1]Totals!CJ81</f>
        <v>763929</v>
      </c>
      <c r="M40" s="76">
        <f t="shared" si="1"/>
        <v>1022119</v>
      </c>
      <c r="O40" s="113">
        <f>+[1]Totals!DE81</f>
        <v>4400</v>
      </c>
      <c r="P40" s="97">
        <f>+[1]Totals!DF81</f>
        <v>1297140</v>
      </c>
      <c r="Q40" s="97">
        <f>+[1]Totals!DG81</f>
        <v>1812742</v>
      </c>
      <c r="R40" s="97">
        <f>+[1]Totals!DH81</f>
        <v>403160</v>
      </c>
      <c r="S40" s="76">
        <f t="shared" si="2"/>
        <v>3517442</v>
      </c>
      <c r="U40" s="113">
        <f>+[1]Totals!EC81</f>
        <v>0</v>
      </c>
      <c r="V40" s="97">
        <f>+[1]Totals!ED81</f>
        <v>0</v>
      </c>
      <c r="W40" s="97">
        <f>+[1]Totals!EE81</f>
        <v>0</v>
      </c>
      <c r="X40" s="97">
        <f>+[1]Totals!EF81</f>
        <v>0</v>
      </c>
      <c r="Y40" s="76">
        <f t="shared" si="3"/>
        <v>0</v>
      </c>
    </row>
    <row r="41" spans="1:25" s="111" customFormat="1" ht="13.15" customHeight="1" x14ac:dyDescent="0.25">
      <c r="A41" s="14" t="s">
        <v>71</v>
      </c>
      <c r="C41" s="113">
        <f>+[1]Totals!BH82</f>
        <v>0</v>
      </c>
      <c r="D41" s="97">
        <f>+[1]Totals!BI82</f>
        <v>0</v>
      </c>
      <c r="E41" s="97">
        <f>+[1]Totals!BJ82</f>
        <v>0</v>
      </c>
      <c r="F41" s="97">
        <f>+[1]Totals!BK82</f>
        <v>0</v>
      </c>
      <c r="G41" s="76">
        <f t="shared" si="0"/>
        <v>0</v>
      </c>
      <c r="I41" s="113">
        <f>+[1]Totals!CG82</f>
        <v>0</v>
      </c>
      <c r="J41" s="97">
        <f>+[1]Totals!CH82</f>
        <v>0</v>
      </c>
      <c r="K41" s="97">
        <f>+[1]Totals!CI82</f>
        <v>0</v>
      </c>
      <c r="L41" s="97">
        <f>+[1]Totals!CJ82</f>
        <v>0</v>
      </c>
      <c r="M41" s="76">
        <f t="shared" si="1"/>
        <v>0</v>
      </c>
      <c r="O41" s="113">
        <f>+[1]Totals!DE82</f>
        <v>0</v>
      </c>
      <c r="P41" s="97">
        <f>+[1]Totals!DF82</f>
        <v>0</v>
      </c>
      <c r="Q41" s="97">
        <f>+[1]Totals!DG82</f>
        <v>0</v>
      </c>
      <c r="R41" s="97">
        <f>+[1]Totals!DH82</f>
        <v>0</v>
      </c>
      <c r="S41" s="76">
        <f t="shared" si="2"/>
        <v>0</v>
      </c>
      <c r="U41" s="113">
        <f>+[1]Totals!EC82</f>
        <v>0</v>
      </c>
      <c r="V41" s="97">
        <f>+[1]Totals!ED82</f>
        <v>0</v>
      </c>
      <c r="W41" s="97">
        <f>+[1]Totals!EE82</f>
        <v>0</v>
      </c>
      <c r="X41" s="97">
        <f>+[1]Totals!EF82</f>
        <v>0</v>
      </c>
      <c r="Y41" s="76">
        <f t="shared" si="3"/>
        <v>0</v>
      </c>
    </row>
    <row r="42" spans="1:25" s="111" customFormat="1" ht="13.15" customHeight="1" x14ac:dyDescent="0.25">
      <c r="A42" t="s">
        <v>72</v>
      </c>
      <c r="C42" s="113">
        <f>+[1]Totals!BH83</f>
        <v>0</v>
      </c>
      <c r="D42" s="97">
        <f>+[1]Totals!BI83</f>
        <v>0</v>
      </c>
      <c r="E42" s="97">
        <f>+[1]Totals!BJ83</f>
        <v>0</v>
      </c>
      <c r="F42" s="97">
        <f>+[1]Totals!BK83</f>
        <v>0</v>
      </c>
      <c r="G42" s="76">
        <f t="shared" si="0"/>
        <v>0</v>
      </c>
      <c r="I42" s="113">
        <f>+[1]Totals!CG83</f>
        <v>0</v>
      </c>
      <c r="J42" s="97">
        <f>+[1]Totals!CH83</f>
        <v>12850</v>
      </c>
      <c r="K42" s="97">
        <f>+[1]Totals!CI83</f>
        <v>0</v>
      </c>
      <c r="L42" s="97">
        <f>+[1]Totals!CJ83</f>
        <v>0</v>
      </c>
      <c r="M42" s="76">
        <f t="shared" si="1"/>
        <v>12850</v>
      </c>
      <c r="O42" s="113">
        <f>+[1]Totals!DE83</f>
        <v>0</v>
      </c>
      <c r="P42" s="97">
        <f>+[1]Totals!DF83</f>
        <v>0</v>
      </c>
      <c r="Q42" s="97">
        <f>+[1]Totals!DG83</f>
        <v>155950</v>
      </c>
      <c r="R42" s="97">
        <f>+[1]Totals!DH83</f>
        <v>0</v>
      </c>
      <c r="S42" s="76">
        <f t="shared" si="2"/>
        <v>155950</v>
      </c>
      <c r="U42" s="113">
        <f>+[1]Totals!EC83</f>
        <v>0</v>
      </c>
      <c r="V42" s="97">
        <f>+[1]Totals!ED83</f>
        <v>0</v>
      </c>
      <c r="W42" s="97">
        <f>+[1]Totals!EE83</f>
        <v>0</v>
      </c>
      <c r="X42" s="97">
        <f>+[1]Totals!EF83</f>
        <v>0</v>
      </c>
      <c r="Y42" s="76">
        <f t="shared" si="3"/>
        <v>0</v>
      </c>
    </row>
    <row r="43" spans="1:25" s="111" customFormat="1" ht="13.15" customHeight="1" x14ac:dyDescent="0.25">
      <c r="A43" t="s">
        <v>73</v>
      </c>
      <c r="C43" s="113">
        <f>+[1]Totals!BH84</f>
        <v>6194948</v>
      </c>
      <c r="D43" s="97">
        <f>+[1]Totals!BI84</f>
        <v>4846444</v>
      </c>
      <c r="E43" s="97">
        <f>+[1]Totals!BJ84</f>
        <v>7819967</v>
      </c>
      <c r="F43" s="97">
        <f>+[1]Totals!BK84</f>
        <v>37500</v>
      </c>
      <c r="G43" s="76">
        <f t="shared" si="0"/>
        <v>18898859</v>
      </c>
      <c r="I43" s="113">
        <f>+[1]Totals!CG84</f>
        <v>96000</v>
      </c>
      <c r="J43" s="97">
        <f>+[1]Totals!CH84</f>
        <v>15000</v>
      </c>
      <c r="K43" s="97">
        <f>+[1]Totals!CI84</f>
        <v>89000</v>
      </c>
      <c r="L43" s="97">
        <f>+[1]Totals!CJ84</f>
        <v>123750</v>
      </c>
      <c r="M43" s="76">
        <f t="shared" si="1"/>
        <v>323750</v>
      </c>
      <c r="O43" s="113">
        <f>+[1]Totals!DE84</f>
        <v>91600</v>
      </c>
      <c r="P43" s="97">
        <f>+[1]Totals!DF84</f>
        <v>1160</v>
      </c>
      <c r="Q43" s="97">
        <f>+[1]Totals!DG84</f>
        <v>138200</v>
      </c>
      <c r="R43" s="97">
        <f>+[1]Totals!DH84</f>
        <v>1566000</v>
      </c>
      <c r="S43" s="76">
        <f t="shared" si="2"/>
        <v>1796960</v>
      </c>
      <c r="U43" s="113">
        <f>+[1]Totals!EC84</f>
        <v>7578170</v>
      </c>
      <c r="V43" s="97">
        <f>+[1]Totals!ED84</f>
        <v>0</v>
      </c>
      <c r="W43" s="97">
        <f>+[1]Totals!EE84</f>
        <v>0</v>
      </c>
      <c r="X43" s="97">
        <f>+[1]Totals!EF84</f>
        <v>0</v>
      </c>
      <c r="Y43" s="76">
        <f t="shared" si="3"/>
        <v>7578170</v>
      </c>
    </row>
    <row r="44" spans="1:25" s="111" customFormat="1" ht="13.15" customHeight="1" x14ac:dyDescent="0.25">
      <c r="A44" t="s">
        <v>74</v>
      </c>
      <c r="C44" s="113">
        <f>+[1]Totals!BH85</f>
        <v>0</v>
      </c>
      <c r="D44" s="97">
        <f>+[1]Totals!BI85</f>
        <v>2102000</v>
      </c>
      <c r="E44" s="97">
        <f>+[1]Totals!BJ85</f>
        <v>1030318</v>
      </c>
      <c r="F44" s="97">
        <f>+[1]Totals!BK85</f>
        <v>2736432</v>
      </c>
      <c r="G44" s="76">
        <f t="shared" si="0"/>
        <v>5868750</v>
      </c>
      <c r="I44" s="113">
        <f>+[1]Totals!CG85</f>
        <v>9200</v>
      </c>
      <c r="J44" s="97">
        <f>+[1]Totals!CH85</f>
        <v>0</v>
      </c>
      <c r="K44" s="97">
        <f>+[1]Totals!CI85</f>
        <v>171050</v>
      </c>
      <c r="L44" s="97">
        <f>+[1]Totals!CJ85</f>
        <v>43500</v>
      </c>
      <c r="M44" s="76">
        <f t="shared" si="1"/>
        <v>223750</v>
      </c>
      <c r="O44" s="113">
        <f>+[1]Totals!DE85</f>
        <v>48550</v>
      </c>
      <c r="P44" s="97">
        <f>+[1]Totals!DF85</f>
        <v>97000</v>
      </c>
      <c r="Q44" s="97">
        <f>+[1]Totals!DG85</f>
        <v>0</v>
      </c>
      <c r="R44" s="97">
        <f>+[1]Totals!DH85</f>
        <v>0</v>
      </c>
      <c r="S44" s="76">
        <f t="shared" si="2"/>
        <v>145550</v>
      </c>
      <c r="U44" s="113">
        <f>+[1]Totals!EC85</f>
        <v>98350</v>
      </c>
      <c r="V44" s="97">
        <f>+[1]Totals!ED85</f>
        <v>0</v>
      </c>
      <c r="W44" s="97">
        <f>+[1]Totals!EE85</f>
        <v>0</v>
      </c>
      <c r="X44" s="97">
        <f>+[1]Totals!EF85</f>
        <v>0</v>
      </c>
      <c r="Y44" s="76">
        <f t="shared" si="3"/>
        <v>98350</v>
      </c>
    </row>
    <row r="45" spans="1:25" s="111" customFormat="1" ht="13.15" customHeight="1" x14ac:dyDescent="0.25">
      <c r="A45" s="14" t="s">
        <v>75</v>
      </c>
      <c r="C45" s="113">
        <f>+[1]Totals!BH86</f>
        <v>0</v>
      </c>
      <c r="D45" s="97">
        <f>+[1]Totals!BI86</f>
        <v>10000</v>
      </c>
      <c r="E45" s="97">
        <f>+[1]Totals!BJ86</f>
        <v>0</v>
      </c>
      <c r="F45" s="97">
        <f>+[1]Totals!BK86</f>
        <v>0</v>
      </c>
      <c r="G45" s="76">
        <f t="shared" si="0"/>
        <v>10000</v>
      </c>
      <c r="I45" s="113">
        <f>+[1]Totals!CG86</f>
        <v>0</v>
      </c>
      <c r="J45" s="97">
        <f>+[1]Totals!CH86</f>
        <v>0</v>
      </c>
      <c r="K45" s="97">
        <f>+[1]Totals!CI86</f>
        <v>0</v>
      </c>
      <c r="L45" s="97">
        <f>+[1]Totals!CJ86</f>
        <v>0</v>
      </c>
      <c r="M45" s="76">
        <f t="shared" si="1"/>
        <v>0</v>
      </c>
      <c r="O45" s="113">
        <f>+[1]Totals!DE86</f>
        <v>0</v>
      </c>
      <c r="P45" s="97">
        <f>+[1]Totals!DF86</f>
        <v>0</v>
      </c>
      <c r="Q45" s="97">
        <f>+[1]Totals!DG86</f>
        <v>0</v>
      </c>
      <c r="R45" s="97">
        <f>+[1]Totals!DH86</f>
        <v>0</v>
      </c>
      <c r="S45" s="76">
        <f t="shared" si="2"/>
        <v>0</v>
      </c>
      <c r="U45" s="113">
        <f>+[1]Totals!EC86</f>
        <v>0</v>
      </c>
      <c r="V45" s="97">
        <f>+[1]Totals!ED86</f>
        <v>0</v>
      </c>
      <c r="W45" s="97">
        <f>+[1]Totals!EE86</f>
        <v>0</v>
      </c>
      <c r="X45" s="97">
        <f>+[1]Totals!EF86</f>
        <v>0</v>
      </c>
      <c r="Y45" s="76">
        <f t="shared" si="3"/>
        <v>0</v>
      </c>
    </row>
    <row r="46" spans="1:25" s="111" customFormat="1" ht="13.15" customHeight="1" x14ac:dyDescent="0.25">
      <c r="A46" s="14" t="s">
        <v>76</v>
      </c>
      <c r="C46" s="113">
        <f>+[1]Totals!BH87</f>
        <v>3508139</v>
      </c>
      <c r="D46" s="97">
        <f>+[1]Totals!BI87</f>
        <v>2454367</v>
      </c>
      <c r="E46" s="97">
        <f>+[1]Totals!BJ87</f>
        <v>1717729</v>
      </c>
      <c r="F46" s="97">
        <f>+[1]Totals!BK87</f>
        <v>3066538</v>
      </c>
      <c r="G46" s="76">
        <f t="shared" si="0"/>
        <v>10746773</v>
      </c>
      <c r="I46" s="113">
        <f>+[1]Totals!CG87</f>
        <v>3456117</v>
      </c>
      <c r="J46" s="97">
        <f>+[1]Totals!CH87</f>
        <v>6368885</v>
      </c>
      <c r="K46" s="97">
        <f>+[1]Totals!CI87</f>
        <v>5209945</v>
      </c>
      <c r="L46" s="97">
        <f>+[1]Totals!CJ87</f>
        <v>3738119</v>
      </c>
      <c r="M46" s="76">
        <f t="shared" si="1"/>
        <v>18773066</v>
      </c>
      <c r="O46" s="113">
        <f>+[1]Totals!DE87</f>
        <v>0</v>
      </c>
      <c r="P46" s="97">
        <f>+[1]Totals!DF87</f>
        <v>50000</v>
      </c>
      <c r="Q46" s="97">
        <f>+[1]Totals!DG87</f>
        <v>4354374</v>
      </c>
      <c r="R46" s="97">
        <f>+[1]Totals!DH87</f>
        <v>3868410</v>
      </c>
      <c r="S46" s="76">
        <f t="shared" si="2"/>
        <v>8272784</v>
      </c>
      <c r="U46" s="113">
        <f>+[1]Totals!EC87</f>
        <v>2559982</v>
      </c>
      <c r="V46" s="97">
        <f>+[1]Totals!ED87</f>
        <v>0</v>
      </c>
      <c r="W46" s="97">
        <f>+[1]Totals!EE87</f>
        <v>0</v>
      </c>
      <c r="X46" s="97">
        <f>+[1]Totals!EF87</f>
        <v>0</v>
      </c>
      <c r="Y46" s="76">
        <f t="shared" si="3"/>
        <v>2559982</v>
      </c>
    </row>
    <row r="47" spans="1:25" s="111" customFormat="1" ht="13.15" customHeight="1" x14ac:dyDescent="0.25">
      <c r="A47" s="14" t="s">
        <v>77</v>
      </c>
      <c r="C47" s="113">
        <f>+[1]Totals!BH88</f>
        <v>5350</v>
      </c>
      <c r="D47" s="97">
        <f>+[1]Totals!BI88</f>
        <v>163250</v>
      </c>
      <c r="E47" s="97">
        <f>+[1]Totals!BJ88</f>
        <v>0</v>
      </c>
      <c r="F47" s="97">
        <f>+[1]Totals!BK88</f>
        <v>6547600</v>
      </c>
      <c r="G47" s="76">
        <f t="shared" si="0"/>
        <v>6716200</v>
      </c>
      <c r="I47" s="113">
        <f>+[1]Totals!CG88</f>
        <v>429400</v>
      </c>
      <c r="J47" s="97">
        <f>+[1]Totals!CH88</f>
        <v>20000</v>
      </c>
      <c r="K47" s="97">
        <f>+[1]Totals!CI88</f>
        <v>295800</v>
      </c>
      <c r="L47" s="97">
        <f>+[1]Totals!CJ88</f>
        <v>0</v>
      </c>
      <c r="M47" s="76">
        <f t="shared" si="1"/>
        <v>745200</v>
      </c>
      <c r="O47" s="113">
        <f>+[1]Totals!DE88</f>
        <v>0</v>
      </c>
      <c r="P47" s="97">
        <f>+[1]Totals!DF88</f>
        <v>262550</v>
      </c>
      <c r="Q47" s="97">
        <f>+[1]Totals!DG88</f>
        <v>0</v>
      </c>
      <c r="R47" s="97">
        <f>+[1]Totals!DH88</f>
        <v>0</v>
      </c>
      <c r="S47" s="76">
        <f t="shared" si="2"/>
        <v>262550</v>
      </c>
      <c r="U47" s="113">
        <f>+[1]Totals!EC88</f>
        <v>108900</v>
      </c>
      <c r="V47" s="97">
        <f>+[1]Totals!ED88</f>
        <v>0</v>
      </c>
      <c r="W47" s="97">
        <f>+[1]Totals!EE88</f>
        <v>0</v>
      </c>
      <c r="X47" s="97">
        <f>+[1]Totals!EF88</f>
        <v>0</v>
      </c>
      <c r="Y47" s="76">
        <f t="shared" si="3"/>
        <v>108900</v>
      </c>
    </row>
    <row r="48" spans="1:25" s="111" customFormat="1" ht="13.15" customHeight="1" x14ac:dyDescent="0.25">
      <c r="A48" s="14" t="s">
        <v>15</v>
      </c>
      <c r="C48" s="113">
        <f>+[1]Totals!BH89</f>
        <v>1114481</v>
      </c>
      <c r="D48" s="97">
        <f>+[1]Totals!BI89</f>
        <v>389699</v>
      </c>
      <c r="E48" s="97">
        <f>+[1]Totals!BJ89</f>
        <v>7717627</v>
      </c>
      <c r="F48" s="97">
        <f>+[1]Totals!BK89</f>
        <v>4568616</v>
      </c>
      <c r="G48" s="76">
        <f t="shared" si="0"/>
        <v>13790423</v>
      </c>
      <c r="I48" s="113">
        <f>+[1]Totals!CG89</f>
        <v>7834640</v>
      </c>
      <c r="J48" s="97">
        <f>+[1]Totals!CH89</f>
        <v>10158561</v>
      </c>
      <c r="K48" s="97">
        <f>+[1]Totals!CI89</f>
        <v>4525049</v>
      </c>
      <c r="L48" s="97">
        <f>+[1]Totals!CJ89</f>
        <v>0</v>
      </c>
      <c r="M48" s="76">
        <f t="shared" si="1"/>
        <v>22518250</v>
      </c>
      <c r="O48" s="113">
        <f>+[1]Totals!DE89</f>
        <v>0</v>
      </c>
      <c r="P48" s="97">
        <f>+[1]Totals!DF89</f>
        <v>0</v>
      </c>
      <c r="Q48" s="97">
        <f>+[1]Totals!DG89</f>
        <v>0</v>
      </c>
      <c r="R48" s="97">
        <f>+[1]Totals!DH89</f>
        <v>2159162</v>
      </c>
      <c r="S48" s="76">
        <f t="shared" si="2"/>
        <v>2159162</v>
      </c>
      <c r="U48" s="113">
        <f>+[1]Totals!EC89</f>
        <v>2243670</v>
      </c>
      <c r="V48" s="97">
        <f>+[1]Totals!ED89</f>
        <v>0</v>
      </c>
      <c r="W48" s="97">
        <f>+[1]Totals!EE89</f>
        <v>0</v>
      </c>
      <c r="X48" s="97">
        <f>+[1]Totals!EF89</f>
        <v>0</v>
      </c>
      <c r="Y48" s="76">
        <f t="shared" si="3"/>
        <v>2243670</v>
      </c>
    </row>
    <row r="49" spans="1:25" s="111" customFormat="1" ht="13.15" customHeight="1" x14ac:dyDescent="0.25">
      <c r="A49" s="14" t="s">
        <v>78</v>
      </c>
      <c r="C49" s="113">
        <f>+[1]Totals!BH90</f>
        <v>0</v>
      </c>
      <c r="D49" s="97">
        <f>+[1]Totals!BI90</f>
        <v>0</v>
      </c>
      <c r="E49" s="97">
        <f>+[1]Totals!BJ90</f>
        <v>1546341</v>
      </c>
      <c r="F49" s="97">
        <f>+[1]Totals!BK90</f>
        <v>0</v>
      </c>
      <c r="G49" s="76">
        <f t="shared" si="0"/>
        <v>1546341</v>
      </c>
      <c r="I49" s="113">
        <f>+[1]Totals!CG90</f>
        <v>2600000</v>
      </c>
      <c r="J49" s="97">
        <f>+[1]Totals!CH90</f>
        <v>5273635</v>
      </c>
      <c r="K49" s="97">
        <f>+[1]Totals!CI90</f>
        <v>4391900</v>
      </c>
      <c r="L49" s="97">
        <f>+[1]Totals!CJ90</f>
        <v>0</v>
      </c>
      <c r="M49" s="76">
        <f t="shared" si="1"/>
        <v>12265535</v>
      </c>
      <c r="O49" s="113">
        <f>+[1]Totals!DE90</f>
        <v>0</v>
      </c>
      <c r="P49" s="97">
        <f>+[1]Totals!DF90</f>
        <v>952400</v>
      </c>
      <c r="Q49" s="97">
        <f>+[1]Totals!DG90</f>
        <v>2588709</v>
      </c>
      <c r="R49" s="97">
        <f>+[1]Totals!DH90</f>
        <v>0</v>
      </c>
      <c r="S49" s="76">
        <f t="shared" si="2"/>
        <v>3541109</v>
      </c>
      <c r="U49" s="113">
        <f>+[1]Totals!EC90</f>
        <v>481984</v>
      </c>
      <c r="V49" s="97">
        <f>+[1]Totals!ED90</f>
        <v>0</v>
      </c>
      <c r="W49" s="97">
        <f>+[1]Totals!EE90</f>
        <v>0</v>
      </c>
      <c r="X49" s="97">
        <f>+[1]Totals!EF90</f>
        <v>0</v>
      </c>
      <c r="Y49" s="76">
        <f t="shared" si="3"/>
        <v>481984</v>
      </c>
    </row>
    <row r="50" spans="1:25" s="111" customFormat="1" ht="13.15" customHeight="1" x14ac:dyDescent="0.25">
      <c r="A50" s="14" t="s">
        <v>79</v>
      </c>
      <c r="C50" s="113">
        <f>+[1]Totals!BH91</f>
        <v>0</v>
      </c>
      <c r="D50" s="97">
        <f>+[1]Totals!BI91</f>
        <v>0</v>
      </c>
      <c r="E50" s="97">
        <f>+[1]Totals!BJ91</f>
        <v>0</v>
      </c>
      <c r="F50" s="97">
        <f>+[1]Totals!BK91</f>
        <v>0</v>
      </c>
      <c r="G50" s="76">
        <f t="shared" si="0"/>
        <v>0</v>
      </c>
      <c r="I50" s="113">
        <f>+[1]Totals!CG91</f>
        <v>0</v>
      </c>
      <c r="J50" s="97">
        <f>+[1]Totals!CH91</f>
        <v>247660</v>
      </c>
      <c r="K50" s="97">
        <f>+[1]Totals!CI91</f>
        <v>0</v>
      </c>
      <c r="L50" s="97">
        <f>+[1]Totals!CJ91</f>
        <v>0</v>
      </c>
      <c r="M50" s="76">
        <f t="shared" si="1"/>
        <v>247660</v>
      </c>
      <c r="O50" s="113">
        <f>+[1]Totals!DE91</f>
        <v>1271740</v>
      </c>
      <c r="P50" s="97">
        <f>+[1]Totals!DF91</f>
        <v>407852</v>
      </c>
      <c r="Q50" s="97">
        <f>+[1]Totals!DG91</f>
        <v>0</v>
      </c>
      <c r="R50" s="97">
        <f>+[1]Totals!DH91</f>
        <v>0</v>
      </c>
      <c r="S50" s="76">
        <f t="shared" si="2"/>
        <v>1679592</v>
      </c>
      <c r="U50" s="113">
        <f>+[1]Totals!EC91</f>
        <v>0</v>
      </c>
      <c r="V50" s="97">
        <f>+[1]Totals!ED91</f>
        <v>0</v>
      </c>
      <c r="W50" s="97">
        <f>+[1]Totals!EE91</f>
        <v>0</v>
      </c>
      <c r="X50" s="97">
        <f>+[1]Totals!EF91</f>
        <v>0</v>
      </c>
      <c r="Y50" s="76">
        <f t="shared" si="3"/>
        <v>0</v>
      </c>
    </row>
    <row r="51" spans="1:25" s="111" customFormat="1" ht="13.15" customHeight="1" x14ac:dyDescent="0.25">
      <c r="A51" s="14" t="s">
        <v>16</v>
      </c>
      <c r="C51" s="113">
        <f>+[1]Totals!BH92</f>
        <v>921058</v>
      </c>
      <c r="D51" s="97">
        <f>+[1]Totals!BI92</f>
        <v>925500</v>
      </c>
      <c r="E51" s="97">
        <f>+[1]Totals!BJ92</f>
        <v>0</v>
      </c>
      <c r="F51" s="97">
        <f>+[1]Totals!BK92</f>
        <v>0</v>
      </c>
      <c r="G51" s="76">
        <f t="shared" si="0"/>
        <v>1846558</v>
      </c>
      <c r="I51" s="113">
        <f>+[1]Totals!CG92</f>
        <v>500000</v>
      </c>
      <c r="J51" s="97">
        <f>+[1]Totals!CH92</f>
        <v>0</v>
      </c>
      <c r="K51" s="97">
        <f>+[1]Totals!CI92</f>
        <v>400000</v>
      </c>
      <c r="L51" s="97">
        <f>+[1]Totals!CJ92</f>
        <v>0</v>
      </c>
      <c r="M51" s="76">
        <f t="shared" si="1"/>
        <v>900000</v>
      </c>
      <c r="O51" s="113">
        <f>+[1]Totals!DE92</f>
        <v>0</v>
      </c>
      <c r="P51" s="97">
        <f>+[1]Totals!DF92</f>
        <v>213648</v>
      </c>
      <c r="Q51" s="97">
        <f>+[1]Totals!DG92</f>
        <v>2067527</v>
      </c>
      <c r="R51" s="97">
        <f>+[1]Totals!DH92</f>
        <v>160000</v>
      </c>
      <c r="S51" s="76">
        <f t="shared" si="2"/>
        <v>2441175</v>
      </c>
      <c r="U51" s="113">
        <f>+[1]Totals!EC92</f>
        <v>0</v>
      </c>
      <c r="V51" s="97">
        <f>+[1]Totals!ED92</f>
        <v>0</v>
      </c>
      <c r="W51" s="97">
        <f>+[1]Totals!EE92</f>
        <v>0</v>
      </c>
      <c r="X51" s="97">
        <f>+[1]Totals!EF92</f>
        <v>0</v>
      </c>
      <c r="Y51" s="76">
        <f t="shared" si="3"/>
        <v>0</v>
      </c>
    </row>
    <row r="52" spans="1:25" s="2" customFormat="1" ht="13.5" customHeight="1" x14ac:dyDescent="0.2">
      <c r="A52" s="114" t="s">
        <v>23</v>
      </c>
      <c r="C52" s="115">
        <f>SUM(C5:C51)</f>
        <v>57636628</v>
      </c>
      <c r="D52" s="100">
        <f>SUM(D5:D51)</f>
        <v>65440784</v>
      </c>
      <c r="E52" s="100">
        <f>SUM(E5:E51)</f>
        <v>72575491</v>
      </c>
      <c r="F52" s="100">
        <f>SUM(F5:F51)</f>
        <v>63806618</v>
      </c>
      <c r="G52" s="101">
        <f>SUM(G5:G51)</f>
        <v>259459521</v>
      </c>
      <c r="I52" s="115">
        <f>SUM(I5:I51)</f>
        <v>45877485</v>
      </c>
      <c r="J52" s="100">
        <f>SUM(J5:J51)</f>
        <v>52286011</v>
      </c>
      <c r="K52" s="100">
        <f>SUM(K5:K51)</f>
        <v>59319048</v>
      </c>
      <c r="L52" s="100">
        <f>SUM(L5:L51)</f>
        <v>37892623</v>
      </c>
      <c r="M52" s="101">
        <f>SUM(M5:M51)</f>
        <v>195375167</v>
      </c>
      <c r="O52" s="115">
        <f>SUM(O5:O51)</f>
        <v>34642952</v>
      </c>
      <c r="P52" s="100">
        <f>SUM(P5:P51)</f>
        <v>34874087</v>
      </c>
      <c r="Q52" s="100">
        <f>SUM(Q5:Q51)</f>
        <v>41076135</v>
      </c>
      <c r="R52" s="100">
        <f>SUM(R5:R51)</f>
        <v>56932185</v>
      </c>
      <c r="S52" s="101">
        <f>SUM(S5:S51)</f>
        <v>167525359</v>
      </c>
      <c r="U52" s="115">
        <f>SUM(U5:U51)</f>
        <v>66048601</v>
      </c>
      <c r="V52" s="100">
        <f>SUM(V5:V51)</f>
        <v>0</v>
      </c>
      <c r="W52" s="100">
        <f>SUM(W5:W51)</f>
        <v>0</v>
      </c>
      <c r="X52" s="100">
        <f>SUM(X5:X51)</f>
        <v>0</v>
      </c>
      <c r="Y52" s="101">
        <f>SUM(Y5:Y51)</f>
        <v>66048601</v>
      </c>
    </row>
    <row r="53" spans="1:25" x14ac:dyDescent="0.25">
      <c r="A53" s="116"/>
    </row>
  </sheetData>
  <mergeCells count="4">
    <mergeCell ref="O3:S3"/>
    <mergeCell ref="U3:Y3"/>
    <mergeCell ref="C3:G3"/>
    <mergeCell ref="I3:M3"/>
  </mergeCells>
  <phoneticPr fontId="3" type="noConversion"/>
  <pageMargins left="0.7" right="0.7" top="0.75" bottom="0.75" header="0.3" footer="0.3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8F77-C47C-4B14-8813-07B2530E07A8}">
  <sheetPr>
    <pageSetUpPr fitToPage="1"/>
  </sheetPr>
  <dimension ref="A1:L56"/>
  <sheetViews>
    <sheetView workbookViewId="0">
      <selection activeCell="P33" sqref="P32:P33"/>
    </sheetView>
  </sheetViews>
  <sheetFormatPr defaultColWidth="13.5703125" defaultRowHeight="15" x14ac:dyDescent="0.25"/>
  <cols>
    <col min="1" max="1" width="23.42578125" customWidth="1"/>
    <col min="3" max="3" width="13.5703125" style="1"/>
    <col min="8" max="8" width="11.7109375" style="1" customWidth="1"/>
    <col min="9" max="9" width="12.42578125" customWidth="1"/>
    <col min="10" max="10" width="12" customWidth="1"/>
    <col min="11" max="11" width="11.85546875" customWidth="1"/>
    <col min="12" max="12" width="12.5703125" style="1" customWidth="1"/>
  </cols>
  <sheetData>
    <row r="1" spans="1:12" s="3" customFormat="1" ht="18" x14ac:dyDescent="0.25">
      <c r="A1" s="3" t="s">
        <v>86</v>
      </c>
      <c r="C1" s="4"/>
      <c r="L1" s="4"/>
    </row>
    <row r="2" spans="1:12" s="2" customFormat="1" ht="15" customHeight="1" x14ac:dyDescent="0.2">
      <c r="A2" s="116" t="s">
        <v>19</v>
      </c>
      <c r="B2" s="221" t="s">
        <v>40</v>
      </c>
      <c r="C2" s="222">
        <v>2020</v>
      </c>
      <c r="D2" s="224">
        <v>2021</v>
      </c>
      <c r="E2" s="226">
        <v>2022</v>
      </c>
      <c r="F2" s="224">
        <v>2023</v>
      </c>
      <c r="G2" s="226">
        <v>2024</v>
      </c>
      <c r="H2" s="221">
        <v>2025</v>
      </c>
      <c r="I2" s="221"/>
      <c r="J2" s="221"/>
      <c r="K2" s="221"/>
      <c r="L2" s="221"/>
    </row>
    <row r="3" spans="1:12" s="2" customFormat="1" ht="14.25" customHeight="1" x14ac:dyDescent="0.25">
      <c r="A3" s="62" t="s">
        <v>0</v>
      </c>
      <c r="B3" s="221"/>
      <c r="C3" s="223"/>
      <c r="D3" s="225"/>
      <c r="E3" s="227"/>
      <c r="F3" s="225"/>
      <c r="G3" s="227"/>
      <c r="H3" s="107" t="s">
        <v>82</v>
      </c>
      <c r="I3" s="107" t="s">
        <v>83</v>
      </c>
      <c r="J3" s="107" t="s">
        <v>84</v>
      </c>
      <c r="K3" s="107" t="s">
        <v>85</v>
      </c>
      <c r="L3" s="63" t="s">
        <v>23</v>
      </c>
    </row>
    <row r="4" spans="1:12" x14ac:dyDescent="0.25">
      <c r="A4" s="14" t="s">
        <v>45</v>
      </c>
      <c r="B4" s="117">
        <v>35894820</v>
      </c>
      <c r="C4" s="112">
        <v>2414461</v>
      </c>
      <c r="D4" s="95">
        <f>+'[1]SSA by Qrt'!G5</f>
        <v>4335880</v>
      </c>
      <c r="E4" s="118">
        <f>+'[1]SSA by Qrt'!M5</f>
        <v>4316530</v>
      </c>
      <c r="F4" s="118">
        <f>+'[1]SSA by Qrt'!S5</f>
        <v>744150</v>
      </c>
      <c r="G4" s="119">
        <v>1872938</v>
      </c>
      <c r="H4" s="112">
        <f>+'[1]SSA by Qrt'!AA5</f>
        <v>883650</v>
      </c>
      <c r="I4" s="95">
        <f>+'[1]SSA by Qrt'!AB5</f>
        <v>0</v>
      </c>
      <c r="J4" s="95">
        <f>+'[1]SSA by Qrt'!AC5</f>
        <v>0</v>
      </c>
      <c r="K4" s="95">
        <f>+'[1]SSA by Qrt'!AD5</f>
        <v>0</v>
      </c>
      <c r="L4" s="96">
        <f t="shared" ref="L4:L55" si="0">SUM(H4:K4)</f>
        <v>883650</v>
      </c>
    </row>
    <row r="5" spans="1:12" x14ac:dyDescent="0.25">
      <c r="A5" t="s">
        <v>47</v>
      </c>
      <c r="B5" s="120">
        <v>11165984</v>
      </c>
      <c r="C5" s="113">
        <v>847750</v>
      </c>
      <c r="D5" s="97">
        <f>+'[1]SSA by Qrt'!G10</f>
        <v>2476800</v>
      </c>
      <c r="E5" s="121">
        <f>+'[1]SSA by Qrt'!M10</f>
        <v>1952850</v>
      </c>
      <c r="F5" s="121">
        <f>+'[1]SSA by Qrt'!S10</f>
        <v>1635000</v>
      </c>
      <c r="G5" s="122">
        <v>181850</v>
      </c>
      <c r="H5" s="113">
        <f>+'[1]SSA by Qrt'!AA10</f>
        <v>3240000</v>
      </c>
      <c r="I5" s="97">
        <f>+'[1]SSA by Qrt'!AB10</f>
        <v>0</v>
      </c>
      <c r="J5" s="97">
        <f>+'[1]SSA by Qrt'!AC10</f>
        <v>0</v>
      </c>
      <c r="K5" s="97">
        <f>+'[1]SSA by Qrt'!AD10</f>
        <v>0</v>
      </c>
      <c r="L5" s="123">
        <f t="shared" si="0"/>
        <v>3240000</v>
      </c>
    </row>
    <row r="6" spans="1:12" x14ac:dyDescent="0.25">
      <c r="A6" s="111" t="s">
        <v>48</v>
      </c>
      <c r="B6" s="120">
        <v>38615523</v>
      </c>
      <c r="C6" s="113">
        <v>1022949</v>
      </c>
      <c r="D6" s="97">
        <f>+'[1]SSA by Qrt'!G11</f>
        <v>4872300</v>
      </c>
      <c r="E6" s="121">
        <f>+'[1]SSA by Qrt'!M11</f>
        <v>12239050</v>
      </c>
      <c r="F6" s="121">
        <f>+'[1]SSA by Qrt'!S11</f>
        <v>829000</v>
      </c>
      <c r="G6" s="122">
        <v>137489</v>
      </c>
      <c r="H6" s="113">
        <f>+'[1]SSA by Qrt'!AA11</f>
        <v>10108989</v>
      </c>
      <c r="I6" s="97">
        <f>+'[1]SSA by Qrt'!AB11</f>
        <v>0</v>
      </c>
      <c r="J6" s="97">
        <f>+'[1]SSA by Qrt'!AC11</f>
        <v>0</v>
      </c>
      <c r="K6" s="97">
        <f>+'[1]SSA by Qrt'!AD11</f>
        <v>0</v>
      </c>
      <c r="L6" s="123">
        <f t="shared" si="0"/>
        <v>10108989</v>
      </c>
    </row>
    <row r="7" spans="1:12" x14ac:dyDescent="0.25">
      <c r="A7" s="111" t="s">
        <v>50</v>
      </c>
      <c r="B7" s="120">
        <v>30243503</v>
      </c>
      <c r="C7" s="113">
        <v>3206240</v>
      </c>
      <c r="D7" s="97">
        <f>+'[1]SSA by Qrt'!G13</f>
        <v>388310</v>
      </c>
      <c r="E7" s="121">
        <f>+'[1]SSA by Qrt'!M13</f>
        <v>11557000</v>
      </c>
      <c r="F7" s="121">
        <f>+'[1]SSA by Qrt'!S13</f>
        <v>1521950</v>
      </c>
      <c r="G7" s="122">
        <v>1225560</v>
      </c>
      <c r="H7" s="113">
        <f>+'[1]SSA by Qrt'!AA13</f>
        <v>752902</v>
      </c>
      <c r="I7" s="97">
        <f>+'[1]SSA by Qrt'!AB13</f>
        <v>0</v>
      </c>
      <c r="J7" s="97">
        <f>+'[1]SSA by Qrt'!AC13</f>
        <v>0</v>
      </c>
      <c r="K7" s="97">
        <f>+'[1]SSA by Qrt'!AD13</f>
        <v>0</v>
      </c>
      <c r="L7" s="123">
        <f t="shared" si="0"/>
        <v>752902</v>
      </c>
    </row>
    <row r="8" spans="1:12" x14ac:dyDescent="0.25">
      <c r="A8" s="111" t="s">
        <v>52</v>
      </c>
      <c r="B8" s="120">
        <v>7582285</v>
      </c>
      <c r="C8" s="113">
        <v>94250</v>
      </c>
      <c r="D8" s="97">
        <f>+'[1]SSA by Qrt'!G15</f>
        <v>413923</v>
      </c>
      <c r="E8" s="121">
        <f>+'[1]SSA by Qrt'!M15</f>
        <v>4447196</v>
      </c>
      <c r="F8" s="121">
        <f>+'[1]SSA by Qrt'!S15</f>
        <v>0</v>
      </c>
      <c r="G8" s="122">
        <v>1553361</v>
      </c>
      <c r="H8" s="113">
        <f>+'[1]SSA by Qrt'!AA15</f>
        <v>2238035</v>
      </c>
      <c r="I8" s="97">
        <f>+'[1]SSA by Qrt'!AB15</f>
        <v>0</v>
      </c>
      <c r="J8" s="97">
        <f>+'[1]SSA by Qrt'!AC15</f>
        <v>0</v>
      </c>
      <c r="K8" s="97">
        <f>+'[1]SSA by Qrt'!AD15</f>
        <v>0</v>
      </c>
      <c r="L8" s="123">
        <f t="shared" si="0"/>
        <v>2238035</v>
      </c>
    </row>
    <row r="9" spans="1:12" x14ac:dyDescent="0.25">
      <c r="A9" t="s">
        <v>55</v>
      </c>
      <c r="B9" s="120">
        <v>197421390</v>
      </c>
      <c r="C9" s="113">
        <v>33446684</v>
      </c>
      <c r="D9" s="97">
        <f>+'[1]SSA by Qrt'!G18</f>
        <v>31612774</v>
      </c>
      <c r="E9" s="121">
        <f>+'[1]SSA by Qrt'!M18</f>
        <v>33591318</v>
      </c>
      <c r="F9" s="121">
        <f>+'[1]SSA by Qrt'!S18</f>
        <v>20322011</v>
      </c>
      <c r="G9" s="122">
        <v>23395671</v>
      </c>
      <c r="H9" s="113">
        <f>+'[1]SSA by Qrt'!AA18</f>
        <v>9461294</v>
      </c>
      <c r="I9" s="97">
        <f>+'[1]SSA by Qrt'!AB18</f>
        <v>0</v>
      </c>
      <c r="J9" s="97">
        <f>+'[1]SSA by Qrt'!AC18</f>
        <v>0</v>
      </c>
      <c r="K9" s="97">
        <f>+'[1]SSA by Qrt'!AD18</f>
        <v>0</v>
      </c>
      <c r="L9" s="123">
        <f t="shared" si="0"/>
        <v>9461294</v>
      </c>
    </row>
    <row r="10" spans="1:12" x14ac:dyDescent="0.25">
      <c r="A10" t="s">
        <v>87</v>
      </c>
      <c r="B10" s="120">
        <v>1015480</v>
      </c>
      <c r="C10" s="113">
        <v>150000</v>
      </c>
      <c r="D10" s="97">
        <f>+'[1]SSA by Qrt'!G19</f>
        <v>0</v>
      </c>
      <c r="E10" s="121">
        <f>+'[1]SSA by Qrt'!M19</f>
        <v>80000</v>
      </c>
      <c r="F10" s="121">
        <f>+'[1]SSA by Qrt'!S19</f>
        <v>80000</v>
      </c>
      <c r="G10" s="122">
        <v>50000</v>
      </c>
      <c r="H10" s="113">
        <f>+'[1]SSA by Qrt'!AA19</f>
        <v>0</v>
      </c>
      <c r="I10" s="97">
        <f>+'[1]SSA by Qrt'!AB19</f>
        <v>0</v>
      </c>
      <c r="J10" s="97">
        <f>+'[1]SSA by Qrt'!AC19</f>
        <v>0</v>
      </c>
      <c r="K10" s="97">
        <f>+'[1]SSA by Qrt'!AD19</f>
        <v>0</v>
      </c>
      <c r="L10" s="123">
        <f t="shared" si="0"/>
        <v>0</v>
      </c>
    </row>
    <row r="11" spans="1:12" x14ac:dyDescent="0.25">
      <c r="A11" s="111" t="s">
        <v>59</v>
      </c>
      <c r="B11" s="120">
        <v>822093</v>
      </c>
      <c r="C11" s="113">
        <v>40000</v>
      </c>
      <c r="D11" s="97">
        <f>+'[1]SSA by Qrt'!G22</f>
        <v>0</v>
      </c>
      <c r="E11" s="121">
        <f>+'[1]SSA by Qrt'!M22</f>
        <v>40000</v>
      </c>
      <c r="F11" s="121">
        <f>+'[1]SSA by Qrt'!S22</f>
        <v>0</v>
      </c>
      <c r="G11" s="122">
        <v>85000</v>
      </c>
      <c r="H11" s="113">
        <f>+'[1]SSA by Qrt'!AA22</f>
        <v>10000</v>
      </c>
      <c r="I11" s="97">
        <f>+'[1]SSA by Qrt'!AB22</f>
        <v>0</v>
      </c>
      <c r="J11" s="97">
        <f>+'[1]SSA by Qrt'!AC22</f>
        <v>0</v>
      </c>
      <c r="K11" s="97">
        <f>+'[1]SSA by Qrt'!AD22</f>
        <v>0</v>
      </c>
      <c r="L11" s="123">
        <f t="shared" si="0"/>
        <v>10000</v>
      </c>
    </row>
    <row r="12" spans="1:12" x14ac:dyDescent="0.25">
      <c r="A12" t="s">
        <v>72</v>
      </c>
      <c r="B12" s="120">
        <v>624996</v>
      </c>
      <c r="C12" s="113">
        <v>4450</v>
      </c>
      <c r="D12" s="97">
        <f>+'[1]SSA by Qrt'!G42</f>
        <v>148299</v>
      </c>
      <c r="E12" s="121">
        <f>+'[1]SSA by Qrt'!M42</f>
        <v>0</v>
      </c>
      <c r="F12" s="121">
        <f>+'[1]SSA by Qrt'!S42</f>
        <v>12850</v>
      </c>
      <c r="G12" s="122">
        <v>155950</v>
      </c>
      <c r="H12" s="113">
        <f>+'[1]SSA by Qrt'!AA42</f>
        <v>0</v>
      </c>
      <c r="I12" s="97">
        <f>+'[1]SSA by Qrt'!AB42</f>
        <v>0</v>
      </c>
      <c r="J12" s="97">
        <f>+'[1]SSA by Qrt'!AC42</f>
        <v>0</v>
      </c>
      <c r="K12" s="97">
        <f>+'[1]SSA by Qrt'!AD42</f>
        <v>0</v>
      </c>
      <c r="L12" s="123">
        <f t="shared" si="0"/>
        <v>0</v>
      </c>
    </row>
    <row r="13" spans="1:12" s="2" customFormat="1" ht="12.75" x14ac:dyDescent="0.2">
      <c r="A13" s="124" t="s">
        <v>88</v>
      </c>
      <c r="B13" s="125">
        <v>323386074</v>
      </c>
      <c r="C13" s="126">
        <f>SUM(C2:C12)</f>
        <v>41228804</v>
      </c>
      <c r="D13" s="126">
        <f t="shared" ref="D13:F13" si="1">SUM(D4:D12)</f>
        <v>44248286</v>
      </c>
      <c r="E13" s="127">
        <f t="shared" si="1"/>
        <v>68223944</v>
      </c>
      <c r="F13" s="127">
        <f t="shared" si="1"/>
        <v>25144961</v>
      </c>
      <c r="G13" s="127">
        <v>28657819</v>
      </c>
      <c r="H13" s="128">
        <f t="shared" ref="H13:K13" si="2">SUM(H4:H12)</f>
        <v>26694870</v>
      </c>
      <c r="I13" s="126">
        <f t="shared" si="2"/>
        <v>0</v>
      </c>
      <c r="J13" s="126">
        <f t="shared" si="2"/>
        <v>0</v>
      </c>
      <c r="K13" s="126">
        <f t="shared" si="2"/>
        <v>0</v>
      </c>
      <c r="L13" s="129">
        <f>SUM(H13:K13)</f>
        <v>26694870</v>
      </c>
    </row>
    <row r="14" spans="1:12" x14ac:dyDescent="0.25">
      <c r="A14" s="14" t="s">
        <v>4</v>
      </c>
      <c r="B14" s="120">
        <v>34281383</v>
      </c>
      <c r="C14" s="113">
        <v>986400</v>
      </c>
      <c r="D14" s="97">
        <f>+'[1]SSA by Qrt'!G9</f>
        <v>7254899</v>
      </c>
      <c r="E14" s="121">
        <f>+'[1]SSA by Qrt'!M9</f>
        <v>1679308</v>
      </c>
      <c r="F14" s="121">
        <f>+'[1]SSA by Qrt'!S9</f>
        <v>2325524</v>
      </c>
      <c r="G14" s="122">
        <v>790855</v>
      </c>
      <c r="H14" s="113">
        <f>+'[1]SSA by Qrt'!AA9</f>
        <v>7216737</v>
      </c>
      <c r="I14" s="97">
        <f>+'[1]SSA by Qrt'!AB9</f>
        <v>0</v>
      </c>
      <c r="J14" s="97">
        <f>+'[1]SSA by Qrt'!AC9</f>
        <v>0</v>
      </c>
      <c r="K14" s="97">
        <f>+'[1]SSA by Qrt'!AD9</f>
        <v>0</v>
      </c>
      <c r="L14" s="123">
        <f t="shared" si="0"/>
        <v>7216737</v>
      </c>
    </row>
    <row r="15" spans="1:12" x14ac:dyDescent="0.25">
      <c r="A15" s="14" t="s">
        <v>51</v>
      </c>
      <c r="B15" s="120">
        <v>1419843</v>
      </c>
      <c r="C15" s="113">
        <v>444750</v>
      </c>
      <c r="D15" s="97">
        <f>+'[1]SSA by Qrt'!G14</f>
        <v>0</v>
      </c>
      <c r="E15" s="121">
        <f>+'[1]SSA by Qrt'!M14</f>
        <v>0</v>
      </c>
      <c r="F15" s="121">
        <f>+'[1]SSA by Qrt'!S14</f>
        <v>121400</v>
      </c>
      <c r="G15" s="122">
        <v>108000</v>
      </c>
      <c r="H15" s="113">
        <f>+'[1]SSA by Qrt'!AA14</f>
        <v>0</v>
      </c>
      <c r="I15" s="97">
        <f>+'[1]SSA by Qrt'!AB14</f>
        <v>0</v>
      </c>
      <c r="J15" s="97">
        <f>+'[1]SSA by Qrt'!AC14</f>
        <v>0</v>
      </c>
      <c r="K15" s="97">
        <f>+'[1]SSA by Qrt'!AD14</f>
        <v>0</v>
      </c>
      <c r="L15" s="123">
        <f t="shared" si="0"/>
        <v>0</v>
      </c>
    </row>
    <row r="16" spans="1:12" x14ac:dyDescent="0.25">
      <c r="A16" s="14" t="s">
        <v>54</v>
      </c>
      <c r="B16" s="120">
        <v>1247202</v>
      </c>
      <c r="C16" s="113">
        <v>27000</v>
      </c>
      <c r="D16" s="97">
        <f>+'[1]SSA by Qrt'!G17</f>
        <v>52000</v>
      </c>
      <c r="E16" s="121">
        <f>+'[1]SSA by Qrt'!M17</f>
        <v>230883</v>
      </c>
      <c r="F16" s="121">
        <f>+'[1]SSA by Qrt'!S17</f>
        <v>60500</v>
      </c>
      <c r="G16" s="122">
        <v>406421</v>
      </c>
      <c r="H16" s="113">
        <f>+'[1]SSA by Qrt'!AA17</f>
        <v>0</v>
      </c>
      <c r="I16" s="97">
        <f>+'[1]SSA by Qrt'!AB17</f>
        <v>0</v>
      </c>
      <c r="J16" s="97">
        <f>+'[1]SSA by Qrt'!AC17</f>
        <v>0</v>
      </c>
      <c r="K16" s="97">
        <f>+'[1]SSA by Qrt'!AD17</f>
        <v>0</v>
      </c>
      <c r="L16" s="123">
        <f t="shared" si="0"/>
        <v>0</v>
      </c>
    </row>
    <row r="17" spans="1:12" x14ac:dyDescent="0.25">
      <c r="A17" s="14" t="s">
        <v>57</v>
      </c>
      <c r="B17" s="120">
        <v>6246956</v>
      </c>
      <c r="C17" s="113">
        <v>1962249</v>
      </c>
      <c r="D17" s="97">
        <f>+'[1]SSA by Qrt'!G20</f>
        <v>0</v>
      </c>
      <c r="E17" s="121">
        <f>+'[1]SSA by Qrt'!M20</f>
        <v>113081</v>
      </c>
      <c r="F17" s="121">
        <f>+'[1]SSA by Qrt'!S20</f>
        <v>1518801</v>
      </c>
      <c r="G17" s="122">
        <v>117200</v>
      </c>
      <c r="H17" s="113">
        <f>+'[1]SSA by Qrt'!AA20</f>
        <v>120276</v>
      </c>
      <c r="I17" s="97">
        <f>+'[1]SSA by Qrt'!AB20</f>
        <v>0</v>
      </c>
      <c r="J17" s="97">
        <f>+'[1]SSA by Qrt'!AC20</f>
        <v>0</v>
      </c>
      <c r="K17" s="97">
        <f>+'[1]SSA by Qrt'!AD20</f>
        <v>0</v>
      </c>
      <c r="L17" s="123">
        <f t="shared" si="0"/>
        <v>120276</v>
      </c>
    </row>
    <row r="18" spans="1:12" x14ac:dyDescent="0.25">
      <c r="A18" s="14" t="s">
        <v>58</v>
      </c>
      <c r="B18" s="120">
        <v>122056898</v>
      </c>
      <c r="C18" s="113">
        <v>5926490</v>
      </c>
      <c r="D18" s="97">
        <f>+'[1]SSA by Qrt'!G21</f>
        <v>8035229</v>
      </c>
      <c r="E18" s="121">
        <f>+'[1]SSA by Qrt'!M21</f>
        <v>21401476</v>
      </c>
      <c r="F18" s="121">
        <f>+'[1]SSA by Qrt'!S21</f>
        <v>1526747</v>
      </c>
      <c r="G18" s="122">
        <v>3604476</v>
      </c>
      <c r="H18" s="113">
        <f>+'[1]SSA by Qrt'!AA21</f>
        <v>818350</v>
      </c>
      <c r="I18" s="97">
        <f>+'[1]SSA by Qrt'!AB21</f>
        <v>0</v>
      </c>
      <c r="J18" s="97">
        <f>+'[1]SSA by Qrt'!AC21</f>
        <v>0</v>
      </c>
      <c r="K18" s="97">
        <f>+'[1]SSA by Qrt'!AD21</f>
        <v>0</v>
      </c>
      <c r="L18" s="123">
        <f t="shared" si="0"/>
        <v>818350</v>
      </c>
    </row>
    <row r="19" spans="1:12" x14ac:dyDescent="0.25">
      <c r="A19" s="14" t="s">
        <v>62</v>
      </c>
      <c r="B19" s="120">
        <v>85741930</v>
      </c>
      <c r="C19" s="113">
        <v>10742190</v>
      </c>
      <c r="D19" s="97">
        <f>+'[1]SSA by Qrt'!G27</f>
        <v>11828562</v>
      </c>
      <c r="E19" s="121">
        <f>+'[1]SSA by Qrt'!M27</f>
        <v>3441603</v>
      </c>
      <c r="F19" s="121">
        <f>+'[1]SSA by Qrt'!S27</f>
        <v>11864743</v>
      </c>
      <c r="G19" s="122">
        <v>7419549</v>
      </c>
      <c r="H19" s="113">
        <f>+'[1]SSA by Qrt'!AA27</f>
        <v>408000</v>
      </c>
      <c r="I19" s="97">
        <f>+'[1]SSA by Qrt'!AB27</f>
        <v>0</v>
      </c>
      <c r="J19" s="97">
        <f>+'[1]SSA by Qrt'!AC27</f>
        <v>0</v>
      </c>
      <c r="K19" s="97">
        <f>+'[1]SSA by Qrt'!AD27</f>
        <v>0</v>
      </c>
      <c r="L19" s="123">
        <f t="shared" si="0"/>
        <v>408000</v>
      </c>
    </row>
    <row r="20" spans="1:12" x14ac:dyDescent="0.25">
      <c r="A20" s="14" t="s">
        <v>69</v>
      </c>
      <c r="B20" s="120">
        <v>33570545</v>
      </c>
      <c r="C20" s="113">
        <v>1530371</v>
      </c>
      <c r="D20" s="97">
        <f>+'[1]SSA by Qrt'!G37</f>
        <v>1227264</v>
      </c>
      <c r="E20" s="121">
        <f>+'[1]SSA by Qrt'!M37</f>
        <v>4808475</v>
      </c>
      <c r="F20" s="121">
        <f>+'[1]SSA by Qrt'!S37</f>
        <v>1721700</v>
      </c>
      <c r="G20" s="122">
        <v>0</v>
      </c>
      <c r="H20" s="113">
        <f>+'[1]SSA by Qrt'!AA37</f>
        <v>0</v>
      </c>
      <c r="I20" s="97">
        <f>+'[1]SSA by Qrt'!AB37</f>
        <v>0</v>
      </c>
      <c r="J20" s="97">
        <f>+'[1]SSA by Qrt'!AC37</f>
        <v>0</v>
      </c>
      <c r="K20" s="97">
        <f>+'[1]SSA by Qrt'!AD37</f>
        <v>0</v>
      </c>
      <c r="L20" s="123">
        <f t="shared" si="0"/>
        <v>0</v>
      </c>
    </row>
    <row r="21" spans="1:12" x14ac:dyDescent="0.25">
      <c r="A21" s="14" t="s">
        <v>70</v>
      </c>
      <c r="B21" s="120">
        <v>8699547</v>
      </c>
      <c r="C21" s="113">
        <v>28006</v>
      </c>
      <c r="D21" s="97">
        <f>+'[1]SSA by Qrt'!G40</f>
        <v>2921039</v>
      </c>
      <c r="E21" s="121">
        <f>+'[1]SSA by Qrt'!M40</f>
        <v>319451</v>
      </c>
      <c r="F21" s="121">
        <f>+'[1]SSA by Qrt'!S40</f>
        <v>1022119</v>
      </c>
      <c r="G21" s="122">
        <v>3517442</v>
      </c>
      <c r="H21" s="113">
        <f>+'[1]SSA by Qrt'!AA40</f>
        <v>0</v>
      </c>
      <c r="I21" s="97">
        <f>+'[1]SSA by Qrt'!AB40</f>
        <v>0</v>
      </c>
      <c r="J21" s="97">
        <f>+'[1]SSA by Qrt'!AC40</f>
        <v>0</v>
      </c>
      <c r="K21" s="97">
        <f>+'[1]SSA by Qrt'!AD40</f>
        <v>0</v>
      </c>
      <c r="L21" s="123">
        <f t="shared" si="0"/>
        <v>0</v>
      </c>
    </row>
    <row r="22" spans="1:12" x14ac:dyDescent="0.25">
      <c r="A22" s="14" t="s">
        <v>73</v>
      </c>
      <c r="B22" s="120">
        <v>50638181</v>
      </c>
      <c r="C22" s="113">
        <v>5895370</v>
      </c>
      <c r="D22" s="97">
        <f>+'[1]SSA by Qrt'!G43</f>
        <v>1014050</v>
      </c>
      <c r="E22" s="121">
        <f>+'[1]SSA by Qrt'!M43</f>
        <v>18898859</v>
      </c>
      <c r="F22" s="121">
        <f>+'[1]SSA by Qrt'!S43</f>
        <v>323750</v>
      </c>
      <c r="G22" s="122">
        <v>1796960</v>
      </c>
      <c r="H22" s="113">
        <f>+'[1]SSA by Qrt'!AA43</f>
        <v>7578170</v>
      </c>
      <c r="I22" s="97">
        <f>+'[1]SSA by Qrt'!AB43</f>
        <v>0</v>
      </c>
      <c r="J22" s="97">
        <f>+'[1]SSA by Qrt'!AC43</f>
        <v>0</v>
      </c>
      <c r="K22" s="97">
        <f>+'[1]SSA by Qrt'!AD43</f>
        <v>0</v>
      </c>
      <c r="L22" s="123">
        <f t="shared" si="0"/>
        <v>7578170</v>
      </c>
    </row>
    <row r="23" spans="1:12" x14ac:dyDescent="0.25">
      <c r="A23" t="s">
        <v>74</v>
      </c>
      <c r="B23" s="120">
        <v>32070824</v>
      </c>
      <c r="C23" s="113">
        <v>2680955</v>
      </c>
      <c r="D23" s="97">
        <f>+'[1]SSA by Qrt'!G44</f>
        <v>2616817</v>
      </c>
      <c r="E23" s="121">
        <f>+'[1]SSA by Qrt'!M44</f>
        <v>5868750</v>
      </c>
      <c r="F23" s="121">
        <f>+'[1]SSA by Qrt'!S44</f>
        <v>223750</v>
      </c>
      <c r="G23" s="122">
        <v>145550</v>
      </c>
      <c r="H23" s="113">
        <f>+'[1]SSA by Qrt'!AA44</f>
        <v>98350</v>
      </c>
      <c r="I23" s="97">
        <f>+'[1]SSA by Qrt'!AB44</f>
        <v>0</v>
      </c>
      <c r="J23" s="97">
        <f>+'[1]SSA by Qrt'!AC44</f>
        <v>0</v>
      </c>
      <c r="K23" s="97">
        <f>+'[1]SSA by Qrt'!AD44</f>
        <v>0</v>
      </c>
      <c r="L23" s="123">
        <f t="shared" si="0"/>
        <v>98350</v>
      </c>
    </row>
    <row r="24" spans="1:12" x14ac:dyDescent="0.25">
      <c r="A24" t="s">
        <v>76</v>
      </c>
      <c r="B24" s="120">
        <v>81988749</v>
      </c>
      <c r="C24" s="113">
        <v>13131076</v>
      </c>
      <c r="D24" s="97">
        <f>+'[1]SSA by Qrt'!G46</f>
        <v>11855589</v>
      </c>
      <c r="E24" s="121">
        <f>+'[1]SSA by Qrt'!M46</f>
        <v>10746773</v>
      </c>
      <c r="F24" s="121">
        <f>+'[1]SSA by Qrt'!S46</f>
        <v>18773066</v>
      </c>
      <c r="G24" s="122">
        <v>8272784</v>
      </c>
      <c r="H24" s="113">
        <f>+'[1]SSA by Qrt'!AA46</f>
        <v>2559982</v>
      </c>
      <c r="I24" s="97">
        <f>+'[1]SSA by Qrt'!AB46</f>
        <v>0</v>
      </c>
      <c r="J24" s="97">
        <f>+'[1]SSA by Qrt'!AC46</f>
        <v>0</v>
      </c>
      <c r="K24" s="97">
        <f>+'[1]SSA by Qrt'!AD46</f>
        <v>0</v>
      </c>
      <c r="L24" s="123">
        <f t="shared" si="0"/>
        <v>2559982</v>
      </c>
    </row>
    <row r="25" spans="1:12" x14ac:dyDescent="0.25">
      <c r="A25" s="111" t="s">
        <v>15</v>
      </c>
      <c r="B25" s="120">
        <v>88520012</v>
      </c>
      <c r="C25" s="113">
        <v>22839478</v>
      </c>
      <c r="D25" s="97">
        <f>+'[1]SSA by Qrt'!G48</f>
        <v>2850557</v>
      </c>
      <c r="E25" s="121">
        <f>+'[1]SSA by Qrt'!M48</f>
        <v>13790423</v>
      </c>
      <c r="F25" s="121">
        <f>+'[1]SSA by Qrt'!S48</f>
        <v>22518250</v>
      </c>
      <c r="G25" s="122">
        <v>2159162</v>
      </c>
      <c r="H25" s="113">
        <f>+'[1]SSA by Qrt'!AA48</f>
        <v>2243670</v>
      </c>
      <c r="I25" s="97">
        <f>+'[1]SSA by Qrt'!AB48</f>
        <v>0</v>
      </c>
      <c r="J25" s="97">
        <f>+'[1]SSA by Qrt'!AC48</f>
        <v>0</v>
      </c>
      <c r="K25" s="97">
        <f>+'[1]SSA by Qrt'!AD48</f>
        <v>0</v>
      </c>
      <c r="L25" s="123">
        <f t="shared" si="0"/>
        <v>2243670</v>
      </c>
    </row>
    <row r="26" spans="1:12" s="2" customFormat="1" ht="12.75" x14ac:dyDescent="0.2">
      <c r="A26" s="124" t="s">
        <v>89</v>
      </c>
      <c r="B26" s="125">
        <v>546482070</v>
      </c>
      <c r="C26" s="128">
        <f t="shared" ref="C26:F26" si="3">SUM(C14:C25)</f>
        <v>66194335</v>
      </c>
      <c r="D26" s="126">
        <f t="shared" si="3"/>
        <v>49656006</v>
      </c>
      <c r="E26" s="127">
        <f t="shared" si="3"/>
        <v>81299082</v>
      </c>
      <c r="F26" s="127">
        <f t="shared" si="3"/>
        <v>62000350</v>
      </c>
      <c r="G26" s="130">
        <v>28338399</v>
      </c>
      <c r="H26" s="128">
        <f>SUM(H14:H25)</f>
        <v>21043535</v>
      </c>
      <c r="I26" s="126">
        <f t="shared" ref="I26:K26" si="4">SUM(I14:I25)</f>
        <v>0</v>
      </c>
      <c r="J26" s="126">
        <f t="shared" si="4"/>
        <v>0</v>
      </c>
      <c r="K26" s="126">
        <f t="shared" si="4"/>
        <v>0</v>
      </c>
      <c r="L26" s="129">
        <f t="shared" si="0"/>
        <v>21043535</v>
      </c>
    </row>
    <row r="27" spans="1:12" x14ac:dyDescent="0.25">
      <c r="A27" s="14" t="s">
        <v>46</v>
      </c>
      <c r="B27" s="120">
        <v>483076</v>
      </c>
      <c r="C27" s="113">
        <v>0</v>
      </c>
      <c r="D27" s="97">
        <f>+'[1]SSA by Qrt'!G7</f>
        <v>50000</v>
      </c>
      <c r="E27" s="121">
        <f>+'[1]SSA by Qrt'!M7</f>
        <v>0</v>
      </c>
      <c r="F27" s="121">
        <f>+'[1]SSA by Qrt'!S7</f>
        <v>210000</v>
      </c>
      <c r="G27" s="122">
        <v>0</v>
      </c>
      <c r="H27" s="113">
        <f>+'[1]SSA by Qrt'!AA7</f>
        <v>0</v>
      </c>
      <c r="I27" s="97">
        <f>+'[1]SSA by Qrt'!AB7</f>
        <v>0</v>
      </c>
      <c r="J27" s="97">
        <f>+'[1]SSA by Qrt'!AC7</f>
        <v>0</v>
      </c>
      <c r="K27" s="97">
        <f>+'[1]SSA by Qrt'!AD7</f>
        <v>0</v>
      </c>
      <c r="L27" s="123">
        <f t="shared" si="0"/>
        <v>0</v>
      </c>
    </row>
    <row r="28" spans="1:12" x14ac:dyDescent="0.25">
      <c r="A28" s="14" t="s">
        <v>64</v>
      </c>
      <c r="B28" s="120">
        <v>61226527</v>
      </c>
      <c r="C28" s="113">
        <v>9847800</v>
      </c>
      <c r="D28" s="97">
        <f>+'[1]SSA by Qrt'!G29</f>
        <v>5597700</v>
      </c>
      <c r="E28" s="121">
        <f>+'[1]SSA by Qrt'!M29</f>
        <v>5848300</v>
      </c>
      <c r="F28" s="121">
        <f>+'[1]SSA by Qrt'!S29</f>
        <v>966300</v>
      </c>
      <c r="G28" s="122">
        <v>14885070</v>
      </c>
      <c r="H28" s="113">
        <f>+'[1]SSA by Qrt'!AA29</f>
        <v>286500</v>
      </c>
      <c r="I28" s="97">
        <f>+'[1]SSA by Qrt'!AB29</f>
        <v>0</v>
      </c>
      <c r="J28" s="97">
        <f>+'[1]SSA by Qrt'!AC29</f>
        <v>0</v>
      </c>
      <c r="K28" s="97">
        <f>+'[1]SSA by Qrt'!AD29</f>
        <v>0</v>
      </c>
      <c r="L28" s="123">
        <f t="shared" si="0"/>
        <v>286500</v>
      </c>
    </row>
    <row r="29" spans="1:12" x14ac:dyDescent="0.25">
      <c r="A29" s="14" t="s">
        <v>10</v>
      </c>
      <c r="B29" s="120">
        <v>41390672</v>
      </c>
      <c r="C29" s="113">
        <v>1426600</v>
      </c>
      <c r="D29" s="97">
        <f>+'[1]SSA by Qrt'!G30</f>
        <v>8613230</v>
      </c>
      <c r="E29" s="121">
        <f>+'[1]SSA by Qrt'!M30</f>
        <v>2854765</v>
      </c>
      <c r="F29" s="121">
        <f>+'[1]SSA by Qrt'!S30</f>
        <v>2100248</v>
      </c>
      <c r="G29" s="122">
        <v>13051607</v>
      </c>
      <c r="H29" s="113">
        <f>+'[1]SSA by Qrt'!AA30</f>
        <v>0</v>
      </c>
      <c r="I29" s="97">
        <f>+'[1]SSA by Qrt'!AB30</f>
        <v>0</v>
      </c>
      <c r="J29" s="97">
        <f>+'[1]SSA by Qrt'!AC30</f>
        <v>0</v>
      </c>
      <c r="K29" s="97">
        <f>+'[1]SSA by Qrt'!AD30</f>
        <v>0</v>
      </c>
      <c r="L29" s="123">
        <f t="shared" si="0"/>
        <v>0</v>
      </c>
    </row>
    <row r="30" spans="1:12" x14ac:dyDescent="0.25">
      <c r="A30" s="14" t="s">
        <v>66</v>
      </c>
      <c r="B30" s="120">
        <v>62509638</v>
      </c>
      <c r="C30" s="113">
        <v>11450252</v>
      </c>
      <c r="D30" s="97">
        <f>+'[1]SSA by Qrt'!G33</f>
        <v>5684460</v>
      </c>
      <c r="E30" s="121">
        <f>+'[1]SSA by Qrt'!M33</f>
        <v>8066750</v>
      </c>
      <c r="F30" s="121">
        <f>+'[1]SSA by Qrt'!S33</f>
        <v>9117580</v>
      </c>
      <c r="G30" s="122">
        <v>3559800</v>
      </c>
      <c r="H30" s="113">
        <f>+'[1]SSA by Qrt'!AA33</f>
        <v>0</v>
      </c>
      <c r="I30" s="97">
        <f>+'[1]SSA by Qrt'!AB33</f>
        <v>0</v>
      </c>
      <c r="J30" s="97">
        <f>+'[1]SSA by Qrt'!AC33</f>
        <v>0</v>
      </c>
      <c r="K30" s="97">
        <f>+'[1]SSA by Qrt'!AD33</f>
        <v>0</v>
      </c>
      <c r="L30" s="123">
        <f t="shared" si="0"/>
        <v>0</v>
      </c>
    </row>
    <row r="31" spans="1:12" x14ac:dyDescent="0.25">
      <c r="A31" s="14" t="s">
        <v>67</v>
      </c>
      <c r="B31" s="120">
        <v>1625692</v>
      </c>
      <c r="C31" s="113">
        <v>175000</v>
      </c>
      <c r="D31" s="97">
        <f>+'[1]SSA by Qrt'!G34</f>
        <v>0</v>
      </c>
      <c r="E31" s="121">
        <f>+'[1]SSA by Qrt'!M34</f>
        <v>0</v>
      </c>
      <c r="F31" s="121">
        <f>+'[1]SSA by Qrt'!S34</f>
        <v>160255</v>
      </c>
      <c r="G31" s="122">
        <v>0</v>
      </c>
      <c r="H31" s="113">
        <f>+'[1]SSA by Qrt'!AA34</f>
        <v>0</v>
      </c>
      <c r="I31" s="97">
        <f>+'[1]SSA by Qrt'!AB34</f>
        <v>0</v>
      </c>
      <c r="J31" s="97">
        <f>+'[1]SSA by Qrt'!AC34</f>
        <v>0</v>
      </c>
      <c r="K31" s="97">
        <f>+'[1]SSA by Qrt'!AD34</f>
        <v>0</v>
      </c>
      <c r="L31" s="123">
        <f t="shared" si="0"/>
        <v>0</v>
      </c>
    </row>
    <row r="32" spans="1:12" x14ac:dyDescent="0.25">
      <c r="A32" s="14" t="s">
        <v>71</v>
      </c>
      <c r="B32" s="120">
        <v>340952</v>
      </c>
      <c r="C32" s="113">
        <v>0</v>
      </c>
      <c r="D32" s="97">
        <f>+'[1]SSA by Qrt'!G41</f>
        <v>0</v>
      </c>
      <c r="E32" s="121">
        <f>+'[1]SSA by Qrt'!M41</f>
        <v>0</v>
      </c>
      <c r="F32" s="121">
        <f>+'[1]SSA by Qrt'!S41</f>
        <v>0</v>
      </c>
      <c r="G32" s="122">
        <v>0</v>
      </c>
      <c r="H32" s="113">
        <f>+'[1]SSA by Qrt'!AA41</f>
        <v>0</v>
      </c>
      <c r="I32" s="97">
        <f>+'[1]SSA by Qrt'!AB41</f>
        <v>0</v>
      </c>
      <c r="J32" s="97">
        <f>+'[1]SSA by Qrt'!AC41</f>
        <v>0</v>
      </c>
      <c r="K32" s="97">
        <f>+'[1]SSA by Qrt'!AD41</f>
        <v>0</v>
      </c>
      <c r="L32" s="123">
        <f t="shared" si="0"/>
        <v>0</v>
      </c>
    </row>
    <row r="33" spans="1:12" x14ac:dyDescent="0.25">
      <c r="A33" s="14" t="s">
        <v>75</v>
      </c>
      <c r="B33" s="120">
        <v>213450</v>
      </c>
      <c r="C33" s="113">
        <v>0</v>
      </c>
      <c r="D33" s="97">
        <f>+'[1]SSA by Qrt'!G45</f>
        <v>10000</v>
      </c>
      <c r="E33" s="121">
        <f>+'[1]SSA by Qrt'!M45</f>
        <v>10000</v>
      </c>
      <c r="F33" s="121">
        <f>+'[1]SSA by Qrt'!S45</f>
        <v>0</v>
      </c>
      <c r="G33" s="122">
        <v>0</v>
      </c>
      <c r="H33" s="113">
        <f>+'[1]SSA by Qrt'!AA45</f>
        <v>0</v>
      </c>
      <c r="I33" s="97">
        <f>+'[1]SSA by Qrt'!AB45</f>
        <v>0</v>
      </c>
      <c r="J33" s="97">
        <f>+'[1]SSA by Qrt'!AC45</f>
        <v>0</v>
      </c>
      <c r="K33" s="97">
        <f>+'[1]SSA by Qrt'!AD45</f>
        <v>0</v>
      </c>
      <c r="L33" s="123">
        <f t="shared" si="0"/>
        <v>0</v>
      </c>
    </row>
    <row r="34" spans="1:12" x14ac:dyDescent="0.25">
      <c r="A34" s="14" t="s">
        <v>78</v>
      </c>
      <c r="B34" s="120">
        <v>42663221</v>
      </c>
      <c r="C34" s="113">
        <v>7383962</v>
      </c>
      <c r="D34" s="97">
        <f>+'[1]SSA by Qrt'!G49</f>
        <v>643350</v>
      </c>
      <c r="E34" s="121">
        <f>+'[1]SSA by Qrt'!M49</f>
        <v>1546341</v>
      </c>
      <c r="F34" s="121">
        <f>+'[1]SSA by Qrt'!S49</f>
        <v>12265535</v>
      </c>
      <c r="G34" s="122">
        <v>3541109</v>
      </c>
      <c r="H34" s="113">
        <f>+'[1]SSA by Qrt'!AA49</f>
        <v>481984</v>
      </c>
      <c r="I34" s="97">
        <f>+'[1]SSA by Qrt'!AB49</f>
        <v>0</v>
      </c>
      <c r="J34" s="97">
        <f>+'[1]SSA by Qrt'!AC49</f>
        <v>0</v>
      </c>
      <c r="K34" s="97">
        <f>+'[1]SSA by Qrt'!AD49</f>
        <v>0</v>
      </c>
      <c r="L34" s="123">
        <f t="shared" si="0"/>
        <v>481984</v>
      </c>
    </row>
    <row r="35" spans="1:12" x14ac:dyDescent="0.25">
      <c r="A35" s="14" t="s">
        <v>79</v>
      </c>
      <c r="B35" s="120">
        <v>1695095</v>
      </c>
      <c r="C35" s="113">
        <v>0</v>
      </c>
      <c r="D35" s="97">
        <f>+'[1]SSA by Qrt'!G50</f>
        <v>1071376</v>
      </c>
      <c r="E35" s="121">
        <f>+'[1]SSA by Qrt'!M50</f>
        <v>0</v>
      </c>
      <c r="F35" s="121">
        <f>+'[1]SSA by Qrt'!S50</f>
        <v>247660</v>
      </c>
      <c r="G35" s="122">
        <v>1679592</v>
      </c>
      <c r="H35" s="113">
        <f>+'[1]SSA by Qrt'!AA50</f>
        <v>0</v>
      </c>
      <c r="I35" s="97">
        <f>+'[1]SSA by Qrt'!AB50</f>
        <v>0</v>
      </c>
      <c r="J35" s="97">
        <f>+'[1]SSA by Qrt'!AC50</f>
        <v>0</v>
      </c>
      <c r="K35" s="97">
        <f>+'[1]SSA by Qrt'!AD50</f>
        <v>0</v>
      </c>
      <c r="L35" s="123">
        <f t="shared" si="0"/>
        <v>0</v>
      </c>
    </row>
    <row r="36" spans="1:12" x14ac:dyDescent="0.25">
      <c r="A36" s="14" t="s">
        <v>16</v>
      </c>
      <c r="B36" s="120">
        <v>11922927</v>
      </c>
      <c r="C36" s="113">
        <v>1291242</v>
      </c>
      <c r="D36" s="97">
        <f>+'[1]SSA by Qrt'!G51</f>
        <v>2588652</v>
      </c>
      <c r="E36" s="121">
        <f>+'[1]SSA by Qrt'!M51</f>
        <v>1846558</v>
      </c>
      <c r="F36" s="121">
        <f>+'[1]SSA by Qrt'!S51</f>
        <v>900000</v>
      </c>
      <c r="G36" s="122">
        <v>2441175</v>
      </c>
      <c r="H36" s="113">
        <f>+'[1]SSA by Qrt'!AA51</f>
        <v>0</v>
      </c>
      <c r="I36" s="97">
        <f>+'[1]SSA by Qrt'!AB51</f>
        <v>0</v>
      </c>
      <c r="J36" s="97">
        <f>+'[1]SSA by Qrt'!AC51</f>
        <v>0</v>
      </c>
      <c r="K36" s="97">
        <f>+'[1]SSA by Qrt'!AD51</f>
        <v>0</v>
      </c>
      <c r="L36" s="123">
        <f t="shared" si="0"/>
        <v>0</v>
      </c>
    </row>
    <row r="37" spans="1:12" s="2" customFormat="1" ht="12.75" x14ac:dyDescent="0.2">
      <c r="A37" s="124" t="s">
        <v>90</v>
      </c>
      <c r="B37" s="125">
        <v>224071250</v>
      </c>
      <c r="C37" s="128">
        <f t="shared" ref="C37:F37" si="5">SUM(C27:C36)</f>
        <v>31574856</v>
      </c>
      <c r="D37" s="126">
        <f t="shared" si="5"/>
        <v>24258768</v>
      </c>
      <c r="E37" s="127">
        <f t="shared" si="5"/>
        <v>20172714</v>
      </c>
      <c r="F37" s="127">
        <f t="shared" si="5"/>
        <v>25967578</v>
      </c>
      <c r="G37" s="130">
        <v>39158353</v>
      </c>
      <c r="H37" s="128">
        <f>SUM(H27:H36)</f>
        <v>768484</v>
      </c>
      <c r="I37" s="126">
        <f t="shared" ref="I37:K37" si="6">SUM(I27:I36)</f>
        <v>0</v>
      </c>
      <c r="J37" s="126">
        <f t="shared" si="6"/>
        <v>0</v>
      </c>
      <c r="K37" s="126">
        <f t="shared" si="6"/>
        <v>0</v>
      </c>
      <c r="L37" s="129">
        <f t="shared" si="0"/>
        <v>768484</v>
      </c>
    </row>
    <row r="38" spans="1:12" x14ac:dyDescent="0.25">
      <c r="A38" s="14" t="s">
        <v>1</v>
      </c>
      <c r="B38" s="120">
        <v>35152512</v>
      </c>
      <c r="C38" s="113">
        <v>590200</v>
      </c>
      <c r="D38" s="97">
        <f>+'[1]SSA by Qrt'!G6</f>
        <v>738000</v>
      </c>
      <c r="E38" s="121">
        <f>+'[1]SSA by Qrt'!M6</f>
        <v>8505774</v>
      </c>
      <c r="F38" s="121">
        <f>+'[1]SSA by Qrt'!S6</f>
        <v>1953500</v>
      </c>
      <c r="G38" s="122">
        <v>27223</v>
      </c>
      <c r="H38" s="113">
        <f>+'[1]SSA by Qrt'!AA6</f>
        <v>0</v>
      </c>
      <c r="I38" s="97">
        <f>+'[1]SSA by Qrt'!AB6</f>
        <v>0</v>
      </c>
      <c r="J38" s="97">
        <f>+'[1]SSA by Qrt'!AC6</f>
        <v>0</v>
      </c>
      <c r="K38" s="97">
        <f>+'[1]SSA by Qrt'!AD6</f>
        <v>0</v>
      </c>
      <c r="L38" s="123">
        <f t="shared" si="0"/>
        <v>0</v>
      </c>
    </row>
    <row r="39" spans="1:12" x14ac:dyDescent="0.25">
      <c r="A39" s="14" t="s">
        <v>3</v>
      </c>
      <c r="B39" s="120">
        <v>49808044</v>
      </c>
      <c r="C39" s="113">
        <v>983084</v>
      </c>
      <c r="D39" s="97">
        <f>+'[1]SSA by Qrt'!G8</f>
        <v>11527799</v>
      </c>
      <c r="E39" s="121">
        <f>+'[1]SSA by Qrt'!M8</f>
        <v>7113929</v>
      </c>
      <c r="F39" s="121">
        <f>+'[1]SSA by Qrt'!S8</f>
        <v>579400</v>
      </c>
      <c r="G39" s="122">
        <v>12457730</v>
      </c>
      <c r="H39" s="113">
        <f>+'[1]SSA by Qrt'!AA8</f>
        <v>5804900</v>
      </c>
      <c r="I39" s="97">
        <f>+'[1]SSA by Qrt'!AB8</f>
        <v>0</v>
      </c>
      <c r="J39" s="97">
        <f>+'[1]SSA by Qrt'!AC8</f>
        <v>0</v>
      </c>
      <c r="K39" s="97">
        <f>+'[1]SSA by Qrt'!AD8</f>
        <v>0</v>
      </c>
      <c r="L39" s="123">
        <f t="shared" si="0"/>
        <v>5804900</v>
      </c>
    </row>
    <row r="40" spans="1:12" x14ac:dyDescent="0.25">
      <c r="A40" s="14" t="s">
        <v>49</v>
      </c>
      <c r="B40" s="120">
        <v>0</v>
      </c>
      <c r="C40" s="113">
        <v>0</v>
      </c>
      <c r="D40" s="97">
        <f>+'[1]SSA by Qrt'!G12</f>
        <v>5000</v>
      </c>
      <c r="E40" s="121">
        <f>+'[1]SSA by Qrt'!M12</f>
        <v>10000</v>
      </c>
      <c r="F40" s="121">
        <f>+'[1]SSA by Qrt'!S12</f>
        <v>0</v>
      </c>
      <c r="G40" s="122">
        <v>6569</v>
      </c>
      <c r="H40" s="113">
        <f>+'[1]SSA by Qrt'!AA12</f>
        <v>0</v>
      </c>
      <c r="I40" s="97">
        <f>+'[1]SSA by Qrt'!AB12</f>
        <v>0</v>
      </c>
      <c r="J40" s="97">
        <f>+'[1]SSA by Qrt'!AC12</f>
        <v>0</v>
      </c>
      <c r="K40" s="97">
        <f>+'[1]SSA by Qrt'!AD12</f>
        <v>0</v>
      </c>
      <c r="L40" s="123">
        <f t="shared" si="0"/>
        <v>0</v>
      </c>
    </row>
    <row r="41" spans="1:12" x14ac:dyDescent="0.25">
      <c r="A41" s="14" t="s">
        <v>53</v>
      </c>
      <c r="B41" s="120">
        <v>53201355</v>
      </c>
      <c r="C41" s="113">
        <v>19825155</v>
      </c>
      <c r="D41" s="97">
        <f>+'[1]SSA by Qrt'!G16</f>
        <v>2196265</v>
      </c>
      <c r="E41" s="121">
        <f>+'[1]SSA by Qrt'!M16</f>
        <v>2283078</v>
      </c>
      <c r="F41" s="121">
        <f>+'[1]SSA by Qrt'!S16</f>
        <v>10741153</v>
      </c>
      <c r="G41" s="122">
        <v>5731822</v>
      </c>
      <c r="H41" s="113">
        <f>+'[1]SSA by Qrt'!AA16</f>
        <v>167326</v>
      </c>
      <c r="I41" s="97">
        <f>+'[1]SSA by Qrt'!AB16</f>
        <v>0</v>
      </c>
      <c r="J41" s="97">
        <f>+'[1]SSA by Qrt'!AC16</f>
        <v>0</v>
      </c>
      <c r="K41" s="97">
        <f>+'[1]SSA by Qrt'!AD16</f>
        <v>0</v>
      </c>
      <c r="L41" s="123">
        <f t="shared" si="0"/>
        <v>167326</v>
      </c>
    </row>
    <row r="42" spans="1:12" x14ac:dyDescent="0.25">
      <c r="A42" s="14" t="s">
        <v>60</v>
      </c>
      <c r="B42" s="120">
        <v>5659437</v>
      </c>
      <c r="C42" s="113">
        <v>0</v>
      </c>
      <c r="D42" s="97">
        <f>+'[1]SSA by Qrt'!G23</f>
        <v>1886811</v>
      </c>
      <c r="E42" s="121">
        <f>+'[1]SSA by Qrt'!M23</f>
        <v>216163</v>
      </c>
      <c r="F42" s="121">
        <f>+'[1]SSA by Qrt'!S23</f>
        <v>223834</v>
      </c>
      <c r="G42" s="122">
        <v>1625392</v>
      </c>
      <c r="H42" s="113">
        <f>+'[1]SSA by Qrt'!AA23</f>
        <v>0</v>
      </c>
      <c r="I42" s="97">
        <f>+'[1]SSA by Qrt'!AB23</f>
        <v>0</v>
      </c>
      <c r="J42" s="97">
        <f>+'[1]SSA by Qrt'!AC23</f>
        <v>0</v>
      </c>
      <c r="K42" s="97">
        <f>+'[1]SSA by Qrt'!AD23</f>
        <v>0</v>
      </c>
      <c r="L42" s="123">
        <f t="shared" si="0"/>
        <v>0</v>
      </c>
    </row>
    <row r="43" spans="1:12" x14ac:dyDescent="0.25">
      <c r="A43" s="14" t="s">
        <v>6</v>
      </c>
      <c r="B43" s="120">
        <v>75002017</v>
      </c>
      <c r="C43" s="113">
        <v>12222317</v>
      </c>
      <c r="D43" s="97">
        <f>+'[1]SSA by Qrt'!G24</f>
        <v>8743138</v>
      </c>
      <c r="E43" s="121">
        <f>+'[1]SSA by Qrt'!M24</f>
        <v>3150420</v>
      </c>
      <c r="F43" s="121">
        <f>+'[1]SSA by Qrt'!S24</f>
        <v>19186600</v>
      </c>
      <c r="G43" s="122">
        <v>2085101</v>
      </c>
      <c r="H43" s="113">
        <f>+'[1]SSA by Qrt'!AA24</f>
        <v>1933568</v>
      </c>
      <c r="I43" s="97">
        <f>+'[1]SSA by Qrt'!AB24</f>
        <v>0</v>
      </c>
      <c r="J43" s="97">
        <f>+'[1]SSA by Qrt'!AC24</f>
        <v>0</v>
      </c>
      <c r="K43" s="97">
        <f>+'[1]SSA by Qrt'!AD24</f>
        <v>0</v>
      </c>
      <c r="L43" s="123">
        <f t="shared" si="0"/>
        <v>1933568</v>
      </c>
    </row>
    <row r="44" spans="1:12" x14ac:dyDescent="0.25">
      <c r="A44" s="14" t="s">
        <v>7</v>
      </c>
      <c r="B44" s="120">
        <v>25143914</v>
      </c>
      <c r="C44" s="113">
        <v>723550</v>
      </c>
      <c r="D44" s="97">
        <f>+'[1]SSA by Qrt'!G25</f>
        <v>2012000</v>
      </c>
      <c r="E44" s="121">
        <f>+'[1]SSA by Qrt'!M25</f>
        <v>9910555</v>
      </c>
      <c r="F44" s="121">
        <f>+'[1]SSA by Qrt'!S25</f>
        <v>0</v>
      </c>
      <c r="G44" s="122">
        <v>9022704</v>
      </c>
      <c r="H44" s="113">
        <f>+'[1]SSA by Qrt'!AA25</f>
        <v>0</v>
      </c>
      <c r="I44" s="97">
        <f>+'[1]SSA by Qrt'!AB25</f>
        <v>0</v>
      </c>
      <c r="J44" s="97">
        <f>+'[1]SSA by Qrt'!AC25</f>
        <v>0</v>
      </c>
      <c r="K44" s="97">
        <f>+'[1]SSA by Qrt'!AD25</f>
        <v>0</v>
      </c>
      <c r="L44" s="123">
        <f t="shared" si="0"/>
        <v>0</v>
      </c>
    </row>
    <row r="45" spans="1:12" x14ac:dyDescent="0.25">
      <c r="A45" s="14" t="s">
        <v>61</v>
      </c>
      <c r="B45" s="120">
        <v>4865568</v>
      </c>
      <c r="C45" s="113">
        <v>0</v>
      </c>
      <c r="D45" s="97">
        <f>+'[1]SSA by Qrt'!G26</f>
        <v>243553</v>
      </c>
      <c r="E45" s="121">
        <f>+'[1]SSA by Qrt'!M26</f>
        <v>1727356</v>
      </c>
      <c r="F45" s="121">
        <f>+'[1]SSA by Qrt'!S26</f>
        <v>0</v>
      </c>
      <c r="G45" s="122">
        <v>175303</v>
      </c>
      <c r="H45" s="113">
        <f>+'[1]SSA by Qrt'!AA26</f>
        <v>136950</v>
      </c>
      <c r="I45" s="97">
        <f>+'[1]SSA by Qrt'!AB26</f>
        <v>0</v>
      </c>
      <c r="J45" s="97">
        <f>+'[1]SSA by Qrt'!AC26</f>
        <v>0</v>
      </c>
      <c r="K45" s="97">
        <f>+'[1]SSA by Qrt'!AD26</f>
        <v>0</v>
      </c>
      <c r="L45" s="123">
        <f t="shared" si="0"/>
        <v>136950</v>
      </c>
    </row>
    <row r="46" spans="1:12" x14ac:dyDescent="0.25">
      <c r="A46" s="14" t="s">
        <v>63</v>
      </c>
      <c r="B46" s="120">
        <v>12858538</v>
      </c>
      <c r="C46" s="113">
        <v>248400</v>
      </c>
      <c r="D46" s="97">
        <f>+'[1]SSA by Qrt'!G28</f>
        <v>2983264</v>
      </c>
      <c r="E46" s="121">
        <f>+'[1]SSA by Qrt'!M28</f>
        <v>279000</v>
      </c>
      <c r="F46" s="121">
        <f>+'[1]SSA by Qrt'!S28</f>
        <v>1108143</v>
      </c>
      <c r="G46" s="122">
        <v>2987736</v>
      </c>
      <c r="H46" s="113">
        <f>+'[1]SSA by Qrt'!AA28</f>
        <v>0</v>
      </c>
      <c r="I46" s="97">
        <f>+'[1]SSA by Qrt'!AB28</f>
        <v>0</v>
      </c>
      <c r="J46" s="97">
        <f>+'[1]SSA by Qrt'!AC28</f>
        <v>0</v>
      </c>
      <c r="K46" s="97">
        <f>+'[1]SSA by Qrt'!AD28</f>
        <v>0</v>
      </c>
      <c r="L46" s="123">
        <f t="shared" si="0"/>
        <v>0</v>
      </c>
    </row>
    <row r="47" spans="1:12" x14ac:dyDescent="0.25">
      <c r="A47" s="14" t="s">
        <v>11</v>
      </c>
      <c r="B47" s="120">
        <v>49498246</v>
      </c>
      <c r="C47" s="113">
        <v>1293500</v>
      </c>
      <c r="D47" s="97">
        <f>+'[1]SSA by Qrt'!G31</f>
        <v>1926700</v>
      </c>
      <c r="E47" s="121">
        <f>+'[1]SSA by Qrt'!M31</f>
        <v>12492163</v>
      </c>
      <c r="F47" s="121">
        <f>+'[1]SSA by Qrt'!S31</f>
        <v>3302810</v>
      </c>
      <c r="G47" s="122">
        <v>1015732</v>
      </c>
      <c r="H47" s="113">
        <f>+'[1]SSA by Qrt'!AA31</f>
        <v>0</v>
      </c>
      <c r="I47" s="97">
        <f>+'[1]SSA by Qrt'!AB31</f>
        <v>0</v>
      </c>
      <c r="J47" s="97">
        <f>+'[1]SSA by Qrt'!AC31</f>
        <v>0</v>
      </c>
      <c r="K47" s="97">
        <f>+'[1]SSA by Qrt'!AD31</f>
        <v>0</v>
      </c>
      <c r="L47" s="123">
        <f t="shared" si="0"/>
        <v>0</v>
      </c>
    </row>
    <row r="48" spans="1:12" x14ac:dyDescent="0.25">
      <c r="A48" s="14" t="s">
        <v>65</v>
      </c>
      <c r="B48" s="120">
        <v>3173424</v>
      </c>
      <c r="C48" s="113">
        <v>992696</v>
      </c>
      <c r="D48" s="97">
        <f>+'[1]SSA by Qrt'!G32</f>
        <v>0</v>
      </c>
      <c r="E48" s="121">
        <f>+'[1]SSA by Qrt'!M32</f>
        <v>0</v>
      </c>
      <c r="F48" s="121">
        <f>+'[1]SSA by Qrt'!S32</f>
        <v>1805770</v>
      </c>
      <c r="G48" s="122">
        <v>0</v>
      </c>
      <c r="H48" s="113">
        <f>+'[1]SSA by Qrt'!AA32</f>
        <v>0</v>
      </c>
      <c r="I48" s="97">
        <f>+'[1]SSA by Qrt'!AB32</f>
        <v>0</v>
      </c>
      <c r="J48" s="97">
        <f>+'[1]SSA by Qrt'!AC32</f>
        <v>0</v>
      </c>
      <c r="K48" s="97">
        <f>+'[1]SSA by Qrt'!AD32</f>
        <v>0</v>
      </c>
      <c r="L48" s="123">
        <f t="shared" si="0"/>
        <v>0</v>
      </c>
    </row>
    <row r="49" spans="1:12" x14ac:dyDescent="0.25">
      <c r="A49" s="14" t="s">
        <v>68</v>
      </c>
      <c r="B49" s="120">
        <v>37455555</v>
      </c>
      <c r="C49" s="113">
        <v>3942358</v>
      </c>
      <c r="D49" s="97">
        <f>+'[1]SSA by Qrt'!G35</f>
        <v>10071730</v>
      </c>
      <c r="E49" s="121">
        <f>+'[1]SSA by Qrt'!M35</f>
        <v>5847280</v>
      </c>
      <c r="F49" s="121">
        <f>+'[1]SSA by Qrt'!S35</f>
        <v>11908531</v>
      </c>
      <c r="G49" s="122">
        <v>7581865</v>
      </c>
      <c r="H49" s="113">
        <f>+'[1]SSA by Qrt'!AA35</f>
        <v>19500</v>
      </c>
      <c r="I49" s="97">
        <f>+'[1]SSA by Qrt'!AB35</f>
        <v>0</v>
      </c>
      <c r="J49" s="97">
        <f>+'[1]SSA by Qrt'!AC35</f>
        <v>0</v>
      </c>
      <c r="K49" s="97">
        <f>+'[1]SSA by Qrt'!AD35</f>
        <v>0</v>
      </c>
      <c r="L49" s="123">
        <f t="shared" si="0"/>
        <v>19500</v>
      </c>
    </row>
    <row r="50" spans="1:12" x14ac:dyDescent="0.25">
      <c r="A50" s="14" t="s">
        <v>12</v>
      </c>
      <c r="B50" s="120">
        <v>270197013</v>
      </c>
      <c r="C50" s="113">
        <v>21734341</v>
      </c>
      <c r="D50" s="97">
        <f>+'[1]SSA by Qrt'!G36</f>
        <v>37315405</v>
      </c>
      <c r="E50" s="121">
        <f>+'[1]SSA by Qrt'!M36</f>
        <v>28422518</v>
      </c>
      <c r="F50" s="121">
        <f>+'[1]SSA by Qrt'!S36</f>
        <v>22092124</v>
      </c>
      <c r="G50" s="122">
        <v>23531755</v>
      </c>
      <c r="H50" s="113">
        <f>+'[1]SSA by Qrt'!AA36</f>
        <v>9370568</v>
      </c>
      <c r="I50" s="97">
        <f>+'[1]SSA by Qrt'!AB36</f>
        <v>0</v>
      </c>
      <c r="J50" s="97">
        <f>+'[1]SSA by Qrt'!AC36</f>
        <v>0</v>
      </c>
      <c r="K50" s="97">
        <f>+'[1]SSA by Qrt'!AD36</f>
        <v>0</v>
      </c>
      <c r="L50" s="123">
        <f t="shared" si="0"/>
        <v>9370568</v>
      </c>
    </row>
    <row r="51" spans="1:12" x14ac:dyDescent="0.25">
      <c r="A51" s="14" t="s">
        <v>13</v>
      </c>
      <c r="B51" s="120">
        <v>45436302</v>
      </c>
      <c r="C51" s="113">
        <v>1525000</v>
      </c>
      <c r="D51" s="97">
        <f>+'[1]SSA by Qrt'!G38</f>
        <v>6645200</v>
      </c>
      <c r="E51" s="121">
        <f>+'[1]SSA by Qrt'!M38</f>
        <v>2399845</v>
      </c>
      <c r="F51" s="121">
        <f>+'[1]SSA by Qrt'!S38</f>
        <v>1762986</v>
      </c>
      <c r="G51" s="122">
        <v>4602306</v>
      </c>
      <c r="H51" s="113">
        <f>+'[1]SSA by Qrt'!AA38</f>
        <v>0</v>
      </c>
      <c r="I51" s="97">
        <f>+'[1]SSA by Qrt'!AB38</f>
        <v>0</v>
      </c>
      <c r="J51" s="97">
        <f>+'[1]SSA by Qrt'!AC38</f>
        <v>0</v>
      </c>
      <c r="K51" s="97">
        <f>+'[1]SSA by Qrt'!AD38</f>
        <v>0</v>
      </c>
      <c r="L51" s="123">
        <f t="shared" si="0"/>
        <v>0</v>
      </c>
    </row>
    <row r="52" spans="1:12" x14ac:dyDescent="0.25">
      <c r="A52" s="14" t="s">
        <v>14</v>
      </c>
      <c r="B52" s="120">
        <v>22834158</v>
      </c>
      <c r="C52" s="113">
        <v>511025</v>
      </c>
      <c r="D52" s="97">
        <f>+'[1]SSA by Qrt'!G39</f>
        <v>680631</v>
      </c>
      <c r="E52" s="121">
        <f>+'[1]SSA by Qrt'!M39</f>
        <v>689500</v>
      </c>
      <c r="F52" s="121">
        <f>+'[1]SSA by Qrt'!S39</f>
        <v>6852227</v>
      </c>
      <c r="G52" s="122">
        <v>257000</v>
      </c>
      <c r="H52" s="113">
        <f>+'[1]SSA by Qrt'!AA39</f>
        <v>0</v>
      </c>
      <c r="I52" s="97">
        <f>+'[1]SSA by Qrt'!AB39</f>
        <v>0</v>
      </c>
      <c r="J52" s="97">
        <f>+'[1]SSA by Qrt'!AC39</f>
        <v>0</v>
      </c>
      <c r="K52" s="97">
        <f>+'[1]SSA by Qrt'!AD39</f>
        <v>0</v>
      </c>
      <c r="L52" s="123">
        <f t="shared" si="0"/>
        <v>0</v>
      </c>
    </row>
    <row r="53" spans="1:12" x14ac:dyDescent="0.25">
      <c r="A53" s="14" t="s">
        <v>77</v>
      </c>
      <c r="B53" s="120">
        <v>17043766</v>
      </c>
      <c r="C53" s="113">
        <v>5622710</v>
      </c>
      <c r="D53" s="97">
        <f>+'[1]SSA by Qrt'!G47</f>
        <v>443850</v>
      </c>
      <c r="E53" s="121">
        <f>+'[1]SSA by Qrt'!M47</f>
        <v>6716200</v>
      </c>
      <c r="F53" s="121">
        <f>+'[1]SSA by Qrt'!S47</f>
        <v>745200</v>
      </c>
      <c r="G53" s="122">
        <v>262550</v>
      </c>
      <c r="H53" s="113">
        <f>+'[1]SSA by Qrt'!AA47</f>
        <v>108900</v>
      </c>
      <c r="I53" s="97">
        <f>+'[1]SSA by Qrt'!AB47</f>
        <v>0</v>
      </c>
      <c r="J53" s="97">
        <f>+'[1]SSA by Qrt'!AC47</f>
        <v>0</v>
      </c>
      <c r="K53" s="97">
        <f>+'[1]SSA by Qrt'!AD47</f>
        <v>0</v>
      </c>
      <c r="L53" s="123">
        <f t="shared" si="0"/>
        <v>108900</v>
      </c>
    </row>
    <row r="54" spans="1:12" s="2" customFormat="1" ht="12.75" x14ac:dyDescent="0.2">
      <c r="A54" s="124" t="s">
        <v>91</v>
      </c>
      <c r="B54" s="125">
        <v>707329849</v>
      </c>
      <c r="C54" s="128">
        <f t="shared" ref="C54:F54" si="7">SUM(C38:C53)</f>
        <v>70214336</v>
      </c>
      <c r="D54" s="126">
        <f t="shared" si="7"/>
        <v>87419346</v>
      </c>
      <c r="E54" s="127">
        <f t="shared" si="7"/>
        <v>89763781</v>
      </c>
      <c r="F54" s="127">
        <f t="shared" si="7"/>
        <v>82262278</v>
      </c>
      <c r="G54" s="130">
        <v>71370788</v>
      </c>
      <c r="H54" s="128">
        <f>SUM(H38:H53)</f>
        <v>17541712</v>
      </c>
      <c r="I54" s="126">
        <f t="shared" ref="I54:K54" si="8">SUM(I38:I53)</f>
        <v>0</v>
      </c>
      <c r="J54" s="126">
        <f t="shared" si="8"/>
        <v>0</v>
      </c>
      <c r="K54" s="126">
        <f t="shared" si="8"/>
        <v>0</v>
      </c>
      <c r="L54" s="129">
        <f t="shared" si="0"/>
        <v>17541712</v>
      </c>
    </row>
    <row r="55" spans="1:12" s="2" customFormat="1" ht="12.75" x14ac:dyDescent="0.2">
      <c r="A55" s="2" t="s">
        <v>92</v>
      </c>
      <c r="B55" s="131">
        <f t="shared" ref="B55:K55" si="9">+B54+B37+B26+B13</f>
        <v>1801269243</v>
      </c>
      <c r="C55" s="115">
        <f t="shared" si="9"/>
        <v>209212331</v>
      </c>
      <c r="D55" s="100">
        <f t="shared" si="9"/>
        <v>205582406</v>
      </c>
      <c r="E55" s="132">
        <f t="shared" si="9"/>
        <v>259459521</v>
      </c>
      <c r="F55" s="132">
        <f t="shared" si="9"/>
        <v>195375167</v>
      </c>
      <c r="G55" s="132">
        <f t="shared" si="9"/>
        <v>167525359</v>
      </c>
      <c r="H55" s="115">
        <f t="shared" si="9"/>
        <v>66048601</v>
      </c>
      <c r="I55" s="100">
        <f t="shared" si="9"/>
        <v>0</v>
      </c>
      <c r="J55" s="100">
        <f t="shared" si="9"/>
        <v>0</v>
      </c>
      <c r="K55" s="100">
        <f t="shared" si="9"/>
        <v>0</v>
      </c>
      <c r="L55" s="101">
        <f t="shared" si="0"/>
        <v>66048601</v>
      </c>
    </row>
    <row r="56" spans="1:12" s="103" customFormat="1" ht="11.25" x14ac:dyDescent="0.2">
      <c r="C56" s="133"/>
      <c r="H56" s="133"/>
      <c r="L56" s="133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BA5E-1782-45E4-BB55-352A757F6B6E}">
  <sheetPr>
    <pageSetUpPr fitToPage="1"/>
  </sheetPr>
  <dimension ref="A1:AJ55"/>
  <sheetViews>
    <sheetView workbookViewId="0">
      <selection activeCell="A50" sqref="A50"/>
    </sheetView>
  </sheetViews>
  <sheetFormatPr defaultRowHeight="15" x14ac:dyDescent="0.25"/>
  <cols>
    <col min="1" max="1" width="19.28515625" customWidth="1"/>
    <col min="2" max="2" width="2.140625" customWidth="1"/>
    <col min="3" max="6" width="12.7109375" style="1" customWidth="1"/>
    <col min="7" max="7" width="2" style="1" customWidth="1"/>
    <col min="8" max="8" width="11.7109375" style="1" customWidth="1"/>
    <col min="9" max="9" width="11.140625" style="1" customWidth="1"/>
    <col min="10" max="10" width="11" style="1" customWidth="1"/>
    <col min="11" max="11" width="10.85546875" style="1" customWidth="1"/>
    <col min="12" max="12" width="0.85546875" style="1" customWidth="1"/>
    <col min="13" max="13" width="10.140625" style="1" bestFit="1" customWidth="1"/>
    <col min="14" max="14" width="10.7109375" style="1" customWidth="1"/>
    <col min="15" max="15" width="10.28515625" style="1" customWidth="1"/>
    <col min="16" max="16" width="11.140625" style="1" customWidth="1"/>
    <col min="17" max="17" width="1.7109375" customWidth="1"/>
    <col min="18" max="19" width="11.140625" style="1" bestFit="1" customWidth="1"/>
    <col min="20" max="20" width="12.7109375" style="1" bestFit="1" customWidth="1"/>
    <col min="21" max="21" width="11.140625" style="1" customWidth="1"/>
    <col min="22" max="22" width="1.7109375" customWidth="1"/>
    <col min="23" max="23" width="10.140625" style="1" bestFit="1" customWidth="1"/>
    <col min="24" max="24" width="11.140625" style="1" bestFit="1" customWidth="1"/>
    <col min="25" max="25" width="10.140625" style="1" bestFit="1" customWidth="1"/>
    <col min="26" max="26" width="11.140625" style="1" customWidth="1"/>
    <col min="27" max="27" width="2.28515625" customWidth="1"/>
    <col min="28" max="28" width="10.140625" style="1" bestFit="1" customWidth="1"/>
    <col min="29" max="29" width="11.140625" style="1" bestFit="1" customWidth="1"/>
    <col min="30" max="30" width="10.140625" style="1" bestFit="1" customWidth="1"/>
    <col min="31" max="31" width="11.140625" style="1" customWidth="1"/>
    <col min="32" max="32" width="1.42578125" customWidth="1"/>
    <col min="33" max="33" width="10.140625" style="1" bestFit="1" customWidth="1"/>
    <col min="34" max="34" width="11.140625" style="1" bestFit="1" customWidth="1"/>
    <col min="35" max="35" width="10.140625" style="1" bestFit="1" customWidth="1"/>
    <col min="36" max="36" width="11.140625" style="1" customWidth="1"/>
  </cols>
  <sheetData>
    <row r="1" spans="1:36" s="3" customFormat="1" ht="18" x14ac:dyDescent="0.25">
      <c r="A1" s="228" t="s">
        <v>93</v>
      </c>
      <c r="B1" s="228"/>
      <c r="C1" s="228"/>
      <c r="D1" s="22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R1" s="4"/>
      <c r="S1" s="4"/>
      <c r="T1" s="4"/>
      <c r="U1" s="4"/>
      <c r="W1" s="4"/>
      <c r="X1" s="4"/>
      <c r="Y1" s="4"/>
      <c r="Z1" s="4"/>
      <c r="AB1" s="4"/>
      <c r="AC1" s="4"/>
      <c r="AD1" s="4"/>
      <c r="AE1" s="4"/>
      <c r="AG1" s="4"/>
      <c r="AH1" s="4"/>
      <c r="AI1" s="4"/>
      <c r="AJ1" s="4"/>
    </row>
    <row r="2" spans="1:36" s="62" customFormat="1" ht="15.75" x14ac:dyDescent="0.25">
      <c r="A2" s="134" t="s">
        <v>19</v>
      </c>
      <c r="C2" s="211" t="s">
        <v>94</v>
      </c>
      <c r="D2" s="211"/>
      <c r="E2" s="211"/>
      <c r="F2" s="211"/>
      <c r="G2" s="40"/>
      <c r="H2" s="211">
        <v>2020</v>
      </c>
      <c r="I2" s="211"/>
      <c r="J2" s="211"/>
      <c r="K2" s="211"/>
      <c r="L2" s="40"/>
      <c r="M2" s="211">
        <v>2021</v>
      </c>
      <c r="N2" s="211"/>
      <c r="O2" s="211"/>
      <c r="P2" s="211"/>
      <c r="R2" s="211">
        <v>2022</v>
      </c>
      <c r="S2" s="211"/>
      <c r="T2" s="211"/>
      <c r="U2" s="211"/>
      <c r="W2" s="211">
        <v>2023</v>
      </c>
      <c r="X2" s="211"/>
      <c r="Y2" s="211"/>
      <c r="Z2" s="211"/>
      <c r="AB2" s="211">
        <v>2024</v>
      </c>
      <c r="AC2" s="211"/>
      <c r="AD2" s="211"/>
      <c r="AE2" s="211"/>
      <c r="AG2" s="211" t="s">
        <v>29</v>
      </c>
      <c r="AH2" s="211"/>
      <c r="AI2" s="211"/>
      <c r="AJ2" s="211"/>
    </row>
    <row r="3" spans="1:36" s="2" customFormat="1" ht="12.75" x14ac:dyDescent="0.2">
      <c r="C3" s="43" t="s">
        <v>9</v>
      </c>
      <c r="D3" s="43" t="s">
        <v>2</v>
      </c>
      <c r="E3" s="43" t="s">
        <v>5</v>
      </c>
      <c r="F3" s="43" t="s">
        <v>23</v>
      </c>
      <c r="G3" s="45"/>
      <c r="H3" s="43" t="s">
        <v>9</v>
      </c>
      <c r="I3" s="43" t="s">
        <v>2</v>
      </c>
      <c r="J3" s="43" t="s">
        <v>5</v>
      </c>
      <c r="K3" s="43" t="s">
        <v>23</v>
      </c>
      <c r="L3" s="45"/>
      <c r="M3" s="43" t="s">
        <v>9</v>
      </c>
      <c r="N3" s="43" t="s">
        <v>2</v>
      </c>
      <c r="O3" s="43" t="s">
        <v>5</v>
      </c>
      <c r="P3" s="43" t="s">
        <v>23</v>
      </c>
      <c r="R3" s="43" t="s">
        <v>9</v>
      </c>
      <c r="S3" s="43" t="s">
        <v>2</v>
      </c>
      <c r="T3" s="43" t="s">
        <v>5</v>
      </c>
      <c r="U3" s="43" t="s">
        <v>23</v>
      </c>
      <c r="W3" s="43" t="s">
        <v>9</v>
      </c>
      <c r="X3" s="43" t="s">
        <v>2</v>
      </c>
      <c r="Y3" s="43" t="s">
        <v>5</v>
      </c>
      <c r="Z3" s="43" t="s">
        <v>23</v>
      </c>
      <c r="AB3" s="43" t="s">
        <v>9</v>
      </c>
      <c r="AC3" s="43" t="s">
        <v>2</v>
      </c>
      <c r="AD3" s="43" t="s">
        <v>5</v>
      </c>
      <c r="AE3" s="43" t="s">
        <v>23</v>
      </c>
      <c r="AG3" s="43" t="s">
        <v>9</v>
      </c>
      <c r="AH3" s="43" t="s">
        <v>2</v>
      </c>
      <c r="AI3" s="43" t="s">
        <v>5</v>
      </c>
      <c r="AJ3" s="43" t="s">
        <v>23</v>
      </c>
    </row>
    <row r="4" spans="1:36" ht="15.75" x14ac:dyDescent="0.25">
      <c r="A4" s="62" t="s">
        <v>95</v>
      </c>
      <c r="B4" s="62"/>
      <c r="C4" s="135"/>
      <c r="D4" s="136"/>
      <c r="E4" s="136"/>
      <c r="F4" s="137"/>
      <c r="H4" s="138"/>
      <c r="K4" s="139"/>
      <c r="M4" s="138"/>
      <c r="P4" s="139"/>
      <c r="R4" s="138"/>
      <c r="U4" s="139"/>
      <c r="W4" s="138"/>
      <c r="Z4" s="139"/>
      <c r="AB4" s="138"/>
      <c r="AE4" s="139"/>
      <c r="AG4" s="138"/>
      <c r="AJ4" s="139"/>
    </row>
    <row r="5" spans="1:36" x14ac:dyDescent="0.25">
      <c r="A5" s="2" t="s">
        <v>0</v>
      </c>
      <c r="B5" s="2"/>
      <c r="C5" s="138"/>
      <c r="F5" s="139"/>
      <c r="H5" s="138"/>
      <c r="K5" s="139"/>
      <c r="M5" s="138"/>
      <c r="P5" s="139"/>
      <c r="R5" s="138"/>
      <c r="U5" s="139"/>
      <c r="W5" s="138"/>
      <c r="Z5" s="139"/>
      <c r="AB5" s="138"/>
      <c r="AE5" s="139"/>
      <c r="AG5" s="138"/>
      <c r="AJ5" s="139"/>
    </row>
    <row r="6" spans="1:36" x14ac:dyDescent="0.25">
      <c r="A6" s="14" t="s">
        <v>45</v>
      </c>
      <c r="B6" s="14"/>
      <c r="C6" s="140">
        <v>3412321</v>
      </c>
      <c r="D6" s="85">
        <v>14000</v>
      </c>
      <c r="E6" s="85">
        <v>0</v>
      </c>
      <c r="F6" s="141">
        <v>3426321</v>
      </c>
      <c r="H6" s="140">
        <v>2414461</v>
      </c>
      <c r="I6" s="85">
        <v>0</v>
      </c>
      <c r="J6" s="85">
        <v>0</v>
      </c>
      <c r="K6" s="141">
        <v>2414461</v>
      </c>
      <c r="M6" s="140">
        <f>+[1]Totals!V46</f>
        <v>3865044</v>
      </c>
      <c r="N6" s="85">
        <f>+[1]Totals!AB46</f>
        <v>470836</v>
      </c>
      <c r="O6" s="85">
        <f>+[1]Totals!AH46</f>
        <v>0</v>
      </c>
      <c r="P6" s="141">
        <f>SUM(M6:O6)</f>
        <v>4335880</v>
      </c>
      <c r="R6" s="140">
        <f>+[1]Totals!AT46</f>
        <v>4316530</v>
      </c>
      <c r="S6" s="85">
        <f>+[1]Totals!AZ46</f>
        <v>0</v>
      </c>
      <c r="T6" s="85">
        <f>+[1]Totals!BF46</f>
        <v>0</v>
      </c>
      <c r="U6" s="141">
        <f>SUM(R6:T6)</f>
        <v>4316530</v>
      </c>
      <c r="W6" s="140">
        <f>+[1]Totals!BS46</f>
        <v>10000</v>
      </c>
      <c r="X6" s="85">
        <f>+[1]Totals!BY46</f>
        <v>734150</v>
      </c>
      <c r="Y6" s="85">
        <f>+[1]Totals!CE46</f>
        <v>0</v>
      </c>
      <c r="Z6" s="141">
        <f>SUM(W6:Y6)</f>
        <v>744150</v>
      </c>
      <c r="AB6" s="140">
        <f>+[1]Totals!CQ46</f>
        <v>0</v>
      </c>
      <c r="AC6" s="85">
        <f>+[1]Totals!CW46</f>
        <v>1872938</v>
      </c>
      <c r="AD6" s="85">
        <f>+[1]Totals!DC46</f>
        <v>0</v>
      </c>
      <c r="AE6" s="141">
        <f>SUM(AB6:AD6)</f>
        <v>1872938</v>
      </c>
      <c r="AG6" s="140">
        <f>+[1]Totals!DO46</f>
        <v>883650</v>
      </c>
      <c r="AH6" s="85">
        <f>+[1]Totals!DU46</f>
        <v>0</v>
      </c>
      <c r="AI6" s="85">
        <f>+[1]Totals!EA46</f>
        <v>0</v>
      </c>
      <c r="AJ6" s="141">
        <f>SUM(AG6:AI6)</f>
        <v>883650</v>
      </c>
    </row>
    <row r="7" spans="1:36" x14ac:dyDescent="0.25">
      <c r="A7" s="14" t="s">
        <v>1</v>
      </c>
      <c r="B7" s="14"/>
      <c r="C7" s="140">
        <v>8948232</v>
      </c>
      <c r="D7" s="85">
        <v>1501641</v>
      </c>
      <c r="E7" s="85">
        <v>45100</v>
      </c>
      <c r="F7" s="141">
        <v>10494973</v>
      </c>
      <c r="H7" s="140">
        <v>245100</v>
      </c>
      <c r="I7" s="85">
        <v>300000</v>
      </c>
      <c r="J7" s="85">
        <v>45100</v>
      </c>
      <c r="K7" s="141">
        <v>590200</v>
      </c>
      <c r="M7" s="140">
        <f>+[1]Totals!V47</f>
        <v>188000</v>
      </c>
      <c r="N7" s="85">
        <f>+[1]Totals!AB47</f>
        <v>550000</v>
      </c>
      <c r="O7" s="85">
        <f>+[1]Totals!AH47</f>
        <v>0</v>
      </c>
      <c r="P7" s="141">
        <f t="shared" ref="P7:P52" si="0">SUM(M7:O7)</f>
        <v>738000</v>
      </c>
      <c r="R7" s="140">
        <f>+[1]Totals!AT47</f>
        <v>1960385</v>
      </c>
      <c r="S7" s="85">
        <f>+[1]Totals!AZ47</f>
        <v>2299389</v>
      </c>
      <c r="T7" s="85">
        <f>+[1]Totals!BF47</f>
        <v>4246000</v>
      </c>
      <c r="U7" s="141">
        <f t="shared" ref="U7:U52" si="1">SUM(R7:T7)</f>
        <v>8505774</v>
      </c>
      <c r="W7" s="140">
        <f>+[1]Totals!BS47</f>
        <v>518500</v>
      </c>
      <c r="X7" s="85">
        <f>+[1]Totals!BY47</f>
        <v>1435000</v>
      </c>
      <c r="Y7" s="85">
        <f>+[1]Totals!CE47</f>
        <v>0</v>
      </c>
      <c r="Z7" s="141">
        <f t="shared" ref="Z7:Z52" si="2">SUM(W7:Y7)</f>
        <v>1953500</v>
      </c>
      <c r="AB7" s="140">
        <f>+[1]Totals!CQ47</f>
        <v>0</v>
      </c>
      <c r="AC7" s="85">
        <f>+[1]Totals!CW47</f>
        <v>0</v>
      </c>
      <c r="AD7" s="85">
        <f>+[1]Totals!DC47</f>
        <v>27223</v>
      </c>
      <c r="AE7" s="141">
        <f t="shared" ref="AE7:AE53" si="3">SUM(AB7:AD7)</f>
        <v>27223</v>
      </c>
      <c r="AG7" s="140">
        <f>+[1]Totals!DO47</f>
        <v>0</v>
      </c>
      <c r="AH7" s="85">
        <f>+[1]Totals!DU47</f>
        <v>0</v>
      </c>
      <c r="AI7" s="85">
        <f>+[1]Totals!EA47</f>
        <v>0</v>
      </c>
      <c r="AJ7" s="141">
        <f t="shared" ref="AJ7:AJ53" si="4">SUM(AG7:AI7)</f>
        <v>0</v>
      </c>
    </row>
    <row r="8" spans="1:36" x14ac:dyDescent="0.25">
      <c r="A8" s="14" t="s">
        <v>46</v>
      </c>
      <c r="B8" s="14"/>
      <c r="C8" s="140">
        <v>125036</v>
      </c>
      <c r="D8" s="85">
        <v>0</v>
      </c>
      <c r="E8" s="85">
        <v>0</v>
      </c>
      <c r="F8" s="141">
        <v>125036</v>
      </c>
      <c r="H8" s="140">
        <v>0</v>
      </c>
      <c r="I8" s="85">
        <v>0</v>
      </c>
      <c r="J8" s="85">
        <v>0</v>
      </c>
      <c r="K8" s="141">
        <v>0</v>
      </c>
      <c r="M8" s="140">
        <f>+[1]Totals!V48</f>
        <v>50000</v>
      </c>
      <c r="N8" s="85">
        <f>+[1]Totals!AB48</f>
        <v>0</v>
      </c>
      <c r="O8" s="85">
        <f>+[1]Totals!AH48</f>
        <v>0</v>
      </c>
      <c r="P8" s="141">
        <f t="shared" si="0"/>
        <v>50000</v>
      </c>
      <c r="R8" s="140">
        <f>+[1]Totals!AT48</f>
        <v>0</v>
      </c>
      <c r="S8" s="85">
        <f>+[1]Totals!AZ48</f>
        <v>0</v>
      </c>
      <c r="T8" s="85">
        <f>+[1]Totals!BF48</f>
        <v>0</v>
      </c>
      <c r="U8" s="141">
        <f t="shared" si="1"/>
        <v>0</v>
      </c>
      <c r="W8" s="140">
        <f>+[1]Totals!BS48</f>
        <v>210000</v>
      </c>
      <c r="X8" s="85">
        <f>+[1]Totals!BY48</f>
        <v>0</v>
      </c>
      <c r="Y8" s="85">
        <f>+[1]Totals!CE48</f>
        <v>0</v>
      </c>
      <c r="Z8" s="141">
        <f t="shared" si="2"/>
        <v>210000</v>
      </c>
      <c r="AB8" s="140">
        <f>+[1]Totals!CQ48</f>
        <v>0</v>
      </c>
      <c r="AC8" s="85">
        <f>+[1]Totals!CW48</f>
        <v>0</v>
      </c>
      <c r="AD8" s="85">
        <f>+[1]Totals!DC48</f>
        <v>0</v>
      </c>
      <c r="AE8" s="141">
        <f t="shared" si="3"/>
        <v>0</v>
      </c>
      <c r="AG8" s="140">
        <f>+[1]Totals!DO48</f>
        <v>0</v>
      </c>
      <c r="AH8" s="85">
        <f>+[1]Totals!DU48</f>
        <v>0</v>
      </c>
      <c r="AI8" s="85">
        <f>+[1]Totals!EA48</f>
        <v>0</v>
      </c>
      <c r="AJ8" s="141">
        <f t="shared" si="4"/>
        <v>0</v>
      </c>
    </row>
    <row r="9" spans="1:36" x14ac:dyDescent="0.25">
      <c r="A9" s="14" t="s">
        <v>3</v>
      </c>
      <c r="B9" s="14"/>
      <c r="C9" s="140">
        <v>10319161</v>
      </c>
      <c r="D9" s="85">
        <v>1669660</v>
      </c>
      <c r="E9" s="85">
        <v>2000000</v>
      </c>
      <c r="F9" s="141">
        <v>13988821</v>
      </c>
      <c r="H9" s="140">
        <v>515750</v>
      </c>
      <c r="I9" s="85">
        <v>213494</v>
      </c>
      <c r="J9" s="85">
        <v>253840</v>
      </c>
      <c r="K9" s="141">
        <v>983084</v>
      </c>
      <c r="M9" s="140">
        <f>+[1]Totals!V49</f>
        <v>1023226</v>
      </c>
      <c r="N9" s="85">
        <f>+[1]Totals!AB49</f>
        <v>10504573</v>
      </c>
      <c r="O9" s="85">
        <f>+[1]Totals!AH49</f>
        <v>0</v>
      </c>
      <c r="P9" s="141">
        <f t="shared" si="0"/>
        <v>11527799</v>
      </c>
      <c r="R9" s="140">
        <f>+[1]Totals!AT49</f>
        <v>12546</v>
      </c>
      <c r="S9" s="85">
        <f>+[1]Totals!AZ49</f>
        <v>5077890</v>
      </c>
      <c r="T9" s="85">
        <f>+[1]Totals!BF49</f>
        <v>2023493</v>
      </c>
      <c r="U9" s="141">
        <f t="shared" si="1"/>
        <v>7113929</v>
      </c>
      <c r="W9" s="140">
        <f>+[1]Totals!BS49</f>
        <v>54700</v>
      </c>
      <c r="X9" s="85">
        <f>+[1]Totals!BY49</f>
        <v>524700</v>
      </c>
      <c r="Y9" s="85">
        <f>+[1]Totals!CE49</f>
        <v>0</v>
      </c>
      <c r="Z9" s="141">
        <f t="shared" si="2"/>
        <v>579400</v>
      </c>
      <c r="AB9" s="140">
        <f>+[1]Totals!CQ49</f>
        <v>63500</v>
      </c>
      <c r="AC9" s="85">
        <f>+[1]Totals!CW49</f>
        <v>500000</v>
      </c>
      <c r="AD9" s="85">
        <f>+[1]Totals!DC49</f>
        <v>11894230</v>
      </c>
      <c r="AE9" s="141">
        <f t="shared" si="3"/>
        <v>12457730</v>
      </c>
      <c r="AG9" s="140">
        <f>+[1]Totals!DO49</f>
        <v>57250</v>
      </c>
      <c r="AH9" s="85">
        <f>+[1]Totals!DU49</f>
        <v>0</v>
      </c>
      <c r="AI9" s="85">
        <f>+[1]Totals!EA49</f>
        <v>5747650</v>
      </c>
      <c r="AJ9" s="141">
        <f t="shared" si="4"/>
        <v>5804900</v>
      </c>
    </row>
    <row r="10" spans="1:36" x14ac:dyDescent="0.25">
      <c r="A10" s="14" t="s">
        <v>4</v>
      </c>
      <c r="B10" s="14"/>
      <c r="C10" s="140">
        <v>6878561</v>
      </c>
      <c r="D10" s="85">
        <v>553265</v>
      </c>
      <c r="E10" s="85">
        <v>0</v>
      </c>
      <c r="F10" s="141">
        <v>7431826</v>
      </c>
      <c r="H10" s="140">
        <v>931400</v>
      </c>
      <c r="I10" s="85">
        <v>55000</v>
      </c>
      <c r="J10" s="85">
        <v>0</v>
      </c>
      <c r="K10" s="141">
        <v>986400</v>
      </c>
      <c r="M10" s="140">
        <f>+[1]Totals!V50</f>
        <v>3038784</v>
      </c>
      <c r="N10" s="85">
        <f>+[1]Totals!AB50</f>
        <v>1510098</v>
      </c>
      <c r="O10" s="85">
        <f>+[1]Totals!AH50</f>
        <v>2706017</v>
      </c>
      <c r="P10" s="141">
        <f t="shared" si="0"/>
        <v>7254899</v>
      </c>
      <c r="R10" s="140">
        <f>+[1]Totals!AT50</f>
        <v>891599</v>
      </c>
      <c r="S10" s="85">
        <f>+[1]Totals!AZ50</f>
        <v>78219</v>
      </c>
      <c r="T10" s="85">
        <f>+[1]Totals!BF50</f>
        <v>709490</v>
      </c>
      <c r="U10" s="141">
        <f t="shared" si="1"/>
        <v>1679308</v>
      </c>
      <c r="W10" s="140">
        <f>+[1]Totals!BS50</f>
        <v>819656</v>
      </c>
      <c r="X10" s="85">
        <f>+[1]Totals!BY50</f>
        <v>851611</v>
      </c>
      <c r="Y10" s="85">
        <f>+[1]Totals!CE50</f>
        <v>654257</v>
      </c>
      <c r="Z10" s="141">
        <f t="shared" si="2"/>
        <v>2325524</v>
      </c>
      <c r="AB10" s="140">
        <f>+[1]Totals!CQ50</f>
        <v>468253</v>
      </c>
      <c r="AC10" s="85">
        <f>+[1]Totals!CW50</f>
        <v>0</v>
      </c>
      <c r="AD10" s="85">
        <f>+[1]Totals!DC50</f>
        <v>322602</v>
      </c>
      <c r="AE10" s="141">
        <f t="shared" si="3"/>
        <v>790855</v>
      </c>
      <c r="AG10" s="140">
        <f>+[1]Totals!DO50</f>
        <v>1339543</v>
      </c>
      <c r="AH10" s="85">
        <f>+[1]Totals!DU50</f>
        <v>0</v>
      </c>
      <c r="AI10" s="85">
        <f>+[1]Totals!EA50</f>
        <v>5877194</v>
      </c>
      <c r="AJ10" s="141">
        <f t="shared" si="4"/>
        <v>7216737</v>
      </c>
    </row>
    <row r="11" spans="1:36" x14ac:dyDescent="0.25">
      <c r="A11" s="14" t="s">
        <v>96</v>
      </c>
      <c r="B11" s="14"/>
      <c r="C11" s="140">
        <v>2295850</v>
      </c>
      <c r="D11" s="85">
        <v>41900</v>
      </c>
      <c r="E11" s="85">
        <v>0</v>
      </c>
      <c r="F11" s="141">
        <v>2337750</v>
      </c>
      <c r="H11" s="140">
        <v>832300</v>
      </c>
      <c r="I11" s="85">
        <v>15450</v>
      </c>
      <c r="J11" s="85">
        <v>0</v>
      </c>
      <c r="K11" s="141">
        <v>847750</v>
      </c>
      <c r="M11" s="140">
        <f>+[1]Totals!V51</f>
        <v>64000</v>
      </c>
      <c r="N11" s="85">
        <f>+[1]Totals!AB51</f>
        <v>2412800</v>
      </c>
      <c r="O11" s="85">
        <f>+[1]Totals!AH51</f>
        <v>0</v>
      </c>
      <c r="P11" s="141">
        <f t="shared" si="0"/>
        <v>2476800</v>
      </c>
      <c r="R11" s="140">
        <f>+[1]Totals!AT51</f>
        <v>70000</v>
      </c>
      <c r="S11" s="85">
        <f>+[1]Totals!AZ51</f>
        <v>1882850</v>
      </c>
      <c r="T11" s="85">
        <f>+[1]Totals!BF51</f>
        <v>0</v>
      </c>
      <c r="U11" s="141">
        <f t="shared" si="1"/>
        <v>1952850</v>
      </c>
      <c r="W11" s="140">
        <f>+[1]Totals!BS51</f>
        <v>52000</v>
      </c>
      <c r="X11" s="85">
        <f>+[1]Totals!BY51</f>
        <v>1583000</v>
      </c>
      <c r="Y11" s="85">
        <f>+[1]Totals!CE51</f>
        <v>0</v>
      </c>
      <c r="Z11" s="141">
        <f t="shared" si="2"/>
        <v>1635000</v>
      </c>
      <c r="AB11" s="140">
        <f>+[1]Totals!CQ51</f>
        <v>0</v>
      </c>
      <c r="AC11" s="85">
        <f>+[1]Totals!CW51</f>
        <v>0</v>
      </c>
      <c r="AD11" s="85">
        <f>+[1]Totals!DC51</f>
        <v>181850</v>
      </c>
      <c r="AE11" s="141">
        <f t="shared" si="3"/>
        <v>181850</v>
      </c>
      <c r="AG11" s="140">
        <f>+[1]Totals!DO51</f>
        <v>0</v>
      </c>
      <c r="AH11" s="85">
        <f>+[1]Totals!DU51</f>
        <v>0</v>
      </c>
      <c r="AI11" s="85">
        <f>+[1]Totals!EA51</f>
        <v>3240000</v>
      </c>
      <c r="AJ11" s="141">
        <f t="shared" si="4"/>
        <v>3240000</v>
      </c>
    </row>
    <row r="12" spans="1:36" x14ac:dyDescent="0.25">
      <c r="A12" s="14" t="s">
        <v>48</v>
      </c>
      <c r="B12" s="14"/>
      <c r="C12" s="140">
        <v>12034551</v>
      </c>
      <c r="D12" s="85">
        <v>824309</v>
      </c>
      <c r="E12" s="85">
        <v>0</v>
      </c>
      <c r="F12" s="141">
        <v>12858860</v>
      </c>
      <c r="H12" s="140">
        <v>742949</v>
      </c>
      <c r="I12" s="85">
        <v>280000</v>
      </c>
      <c r="J12" s="85">
        <v>0</v>
      </c>
      <c r="K12" s="141">
        <v>1022949</v>
      </c>
      <c r="M12" s="140">
        <f>+[1]Totals!V52</f>
        <v>1347949</v>
      </c>
      <c r="N12" s="85">
        <f>+[1]Totals!AB52</f>
        <v>3177309</v>
      </c>
      <c r="O12" s="85">
        <f>+[1]Totals!AH52</f>
        <v>347042</v>
      </c>
      <c r="P12" s="141">
        <f t="shared" si="0"/>
        <v>4872300</v>
      </c>
      <c r="R12" s="140">
        <f>+[1]Totals!AT52</f>
        <v>2808850</v>
      </c>
      <c r="S12" s="85">
        <f>+[1]Totals!AZ52</f>
        <v>3147448</v>
      </c>
      <c r="T12" s="85">
        <f>+[1]Totals!BF52</f>
        <v>6282752</v>
      </c>
      <c r="U12" s="141">
        <f t="shared" si="1"/>
        <v>12239050</v>
      </c>
      <c r="W12" s="140">
        <f>+[1]Totals!BS52</f>
        <v>52500</v>
      </c>
      <c r="X12" s="85">
        <f>+[1]Totals!BY52</f>
        <v>0</v>
      </c>
      <c r="Y12" s="85">
        <f>+[1]Totals!CE52</f>
        <v>776500</v>
      </c>
      <c r="Z12" s="141">
        <f t="shared" si="2"/>
        <v>829000</v>
      </c>
      <c r="AB12" s="140">
        <f>+[1]Totals!CQ52</f>
        <v>135442</v>
      </c>
      <c r="AC12" s="85">
        <f>+[1]Totals!CW52</f>
        <v>2047</v>
      </c>
      <c r="AD12" s="85">
        <f>+[1]Totals!DC52</f>
        <v>0</v>
      </c>
      <c r="AE12" s="141">
        <f t="shared" si="3"/>
        <v>137489</v>
      </c>
      <c r="AG12" s="140">
        <f>+[1]Totals!DO52</f>
        <v>23500</v>
      </c>
      <c r="AH12" s="85">
        <f>+[1]Totals!DU52</f>
        <v>0</v>
      </c>
      <c r="AI12" s="85">
        <f>+[1]Totals!EA52</f>
        <v>10085489</v>
      </c>
      <c r="AJ12" s="141">
        <f t="shared" si="4"/>
        <v>10108989</v>
      </c>
    </row>
    <row r="13" spans="1:36" x14ac:dyDescent="0.25">
      <c r="A13" t="s">
        <v>49</v>
      </c>
      <c r="C13" s="140">
        <v>0</v>
      </c>
      <c r="D13" s="85">
        <v>0</v>
      </c>
      <c r="E13" s="85">
        <v>0</v>
      </c>
      <c r="F13" s="141">
        <v>0</v>
      </c>
      <c r="H13" s="140">
        <v>0</v>
      </c>
      <c r="I13" s="85">
        <v>0</v>
      </c>
      <c r="J13" s="85">
        <v>0</v>
      </c>
      <c r="K13" s="141">
        <v>0</v>
      </c>
      <c r="M13" s="140">
        <f>+[1]Totals!V53</f>
        <v>0</v>
      </c>
      <c r="N13" s="85">
        <f>+[1]Totals!AB53</f>
        <v>5000</v>
      </c>
      <c r="O13" s="85">
        <f>+[1]Totals!AH53</f>
        <v>0</v>
      </c>
      <c r="P13" s="141">
        <f t="shared" si="0"/>
        <v>5000</v>
      </c>
      <c r="R13" s="140">
        <f>+[1]Totals!AT53</f>
        <v>0</v>
      </c>
      <c r="S13" s="85">
        <f>+[1]Totals!AZ53</f>
        <v>10000</v>
      </c>
      <c r="T13" s="85">
        <f>+[1]Totals!BF53</f>
        <v>0</v>
      </c>
      <c r="U13" s="141">
        <f t="shared" si="1"/>
        <v>10000</v>
      </c>
      <c r="W13" s="140">
        <f>+[1]Totals!BS53</f>
        <v>0</v>
      </c>
      <c r="X13" s="85">
        <f>+[1]Totals!BY53</f>
        <v>0</v>
      </c>
      <c r="Y13" s="85">
        <f>+[1]Totals!CE53</f>
        <v>0</v>
      </c>
      <c r="Z13" s="141">
        <f t="shared" si="2"/>
        <v>0</v>
      </c>
      <c r="AB13" s="140">
        <f>+[1]Totals!CQ53</f>
        <v>0</v>
      </c>
      <c r="AC13" s="85">
        <f>+[1]Totals!CW53</f>
        <v>6569</v>
      </c>
      <c r="AD13" s="85">
        <f>+[1]Totals!DC53</f>
        <v>0</v>
      </c>
      <c r="AE13" s="141">
        <f t="shared" si="3"/>
        <v>6569</v>
      </c>
      <c r="AG13" s="140">
        <f>+[1]Totals!DO53</f>
        <v>0</v>
      </c>
      <c r="AH13" s="85">
        <f>+[1]Totals!DU53</f>
        <v>0</v>
      </c>
      <c r="AI13" s="85">
        <f>+[1]Totals!EA53</f>
        <v>0</v>
      </c>
      <c r="AJ13" s="141">
        <f t="shared" si="4"/>
        <v>0</v>
      </c>
    </row>
    <row r="14" spans="1:36" x14ac:dyDescent="0.25">
      <c r="A14" s="14" t="s">
        <v>50</v>
      </c>
      <c r="B14" s="14"/>
      <c r="C14" s="140">
        <v>9323526</v>
      </c>
      <c r="D14" s="85">
        <v>0</v>
      </c>
      <c r="E14" s="85">
        <v>0</v>
      </c>
      <c r="F14" s="141">
        <v>9323526</v>
      </c>
      <c r="H14" s="140">
        <v>3206240</v>
      </c>
      <c r="I14" s="85">
        <v>0</v>
      </c>
      <c r="J14" s="85">
        <v>0</v>
      </c>
      <c r="K14" s="141">
        <v>3206240</v>
      </c>
      <c r="M14" s="140">
        <f>+[1]Totals!V54</f>
        <v>357110</v>
      </c>
      <c r="N14" s="85">
        <f>+[1]Totals!AB54</f>
        <v>31200</v>
      </c>
      <c r="O14" s="85">
        <f>+[1]Totals!AH54</f>
        <v>0</v>
      </c>
      <c r="P14" s="141">
        <f t="shared" si="0"/>
        <v>388310</v>
      </c>
      <c r="R14" s="140">
        <f>+[1]Totals!AT54</f>
        <v>4674900</v>
      </c>
      <c r="S14" s="85">
        <f>+[1]Totals!AZ54</f>
        <v>6882100</v>
      </c>
      <c r="T14" s="85">
        <f>+[1]Totals!BF54</f>
        <v>0</v>
      </c>
      <c r="U14" s="141">
        <f t="shared" si="1"/>
        <v>11557000</v>
      </c>
      <c r="W14" s="140">
        <f>+[1]Totals!BS54</f>
        <v>805200</v>
      </c>
      <c r="X14" s="85">
        <f>+[1]Totals!BY54</f>
        <v>716750</v>
      </c>
      <c r="Y14" s="85">
        <f>+[1]Totals!CE54</f>
        <v>0</v>
      </c>
      <c r="Z14" s="141">
        <f t="shared" si="2"/>
        <v>1521950</v>
      </c>
      <c r="AB14" s="140">
        <f>+[1]Totals!CQ54</f>
        <v>866226</v>
      </c>
      <c r="AC14" s="85">
        <f>+[1]Totals!CW54</f>
        <v>359334</v>
      </c>
      <c r="AD14" s="85">
        <f>+[1]Totals!DC54</f>
        <v>0</v>
      </c>
      <c r="AE14" s="141">
        <f t="shared" si="3"/>
        <v>1225560</v>
      </c>
      <c r="AG14" s="140">
        <f>+[1]Totals!DO54</f>
        <v>735152</v>
      </c>
      <c r="AH14" s="85">
        <f>+[1]Totals!DU54</f>
        <v>0</v>
      </c>
      <c r="AI14" s="85">
        <f>+[1]Totals!EA54</f>
        <v>17750</v>
      </c>
      <c r="AJ14" s="141">
        <f t="shared" si="4"/>
        <v>752902</v>
      </c>
    </row>
    <row r="15" spans="1:36" x14ac:dyDescent="0.25">
      <c r="A15" s="14" t="s">
        <v>51</v>
      </c>
      <c r="B15" s="14"/>
      <c r="C15" s="140">
        <v>72500</v>
      </c>
      <c r="D15" s="85">
        <v>0</v>
      </c>
      <c r="E15" s="85">
        <v>0</v>
      </c>
      <c r="F15" s="141">
        <v>72500</v>
      </c>
      <c r="H15" s="140">
        <v>444750</v>
      </c>
      <c r="I15" s="85">
        <v>0</v>
      </c>
      <c r="J15" s="85">
        <v>0</v>
      </c>
      <c r="K15" s="141">
        <v>444750</v>
      </c>
      <c r="M15" s="140">
        <f>+[1]Totals!V55</f>
        <v>0</v>
      </c>
      <c r="N15" s="85">
        <f>+[1]Totals!AB55</f>
        <v>0</v>
      </c>
      <c r="O15" s="85">
        <f>+[1]Totals!AH55</f>
        <v>0</v>
      </c>
      <c r="P15" s="141">
        <f t="shared" si="0"/>
        <v>0</v>
      </c>
      <c r="R15" s="140">
        <f>+[1]Totals!AT55</f>
        <v>0</v>
      </c>
      <c r="S15" s="85">
        <f>+[1]Totals!AZ55</f>
        <v>0</v>
      </c>
      <c r="T15" s="85">
        <f>+[1]Totals!BF55</f>
        <v>0</v>
      </c>
      <c r="U15" s="141">
        <f t="shared" si="1"/>
        <v>0</v>
      </c>
      <c r="W15" s="140">
        <f>+[1]Totals!BS55</f>
        <v>121400</v>
      </c>
      <c r="X15" s="85">
        <f>+[1]Totals!BY55</f>
        <v>0</v>
      </c>
      <c r="Y15" s="85">
        <f>+[1]Totals!CE55</f>
        <v>0</v>
      </c>
      <c r="Z15" s="141">
        <f t="shared" si="2"/>
        <v>121400</v>
      </c>
      <c r="AB15" s="140">
        <f>+[1]Totals!CQ55</f>
        <v>108000</v>
      </c>
      <c r="AC15" s="85">
        <f>+[1]Totals!CW55</f>
        <v>0</v>
      </c>
      <c r="AD15" s="85">
        <f>+[1]Totals!DC55</f>
        <v>0</v>
      </c>
      <c r="AE15" s="141">
        <f t="shared" si="3"/>
        <v>108000</v>
      </c>
      <c r="AG15" s="140">
        <f>+[1]Totals!DO55</f>
        <v>0</v>
      </c>
      <c r="AH15" s="85">
        <f>+[1]Totals!DU55</f>
        <v>0</v>
      </c>
      <c r="AI15" s="85">
        <f>+[1]Totals!EA55</f>
        <v>0</v>
      </c>
      <c r="AJ15" s="141">
        <f t="shared" si="4"/>
        <v>0</v>
      </c>
    </row>
    <row r="16" spans="1:36" x14ac:dyDescent="0.25">
      <c r="A16" s="14" t="s">
        <v>52</v>
      </c>
      <c r="B16" s="14"/>
      <c r="C16" s="140">
        <v>3104790</v>
      </c>
      <c r="D16" s="85">
        <v>0</v>
      </c>
      <c r="E16" s="85">
        <v>0</v>
      </c>
      <c r="F16" s="141">
        <v>3104790</v>
      </c>
      <c r="H16" s="140">
        <v>94250</v>
      </c>
      <c r="I16" s="85">
        <v>0</v>
      </c>
      <c r="J16" s="85">
        <v>0</v>
      </c>
      <c r="K16" s="141">
        <v>94250</v>
      </c>
      <c r="M16" s="140">
        <f>+[1]Totals!V56</f>
        <v>413923</v>
      </c>
      <c r="N16" s="85">
        <f>+[1]Totals!AB56</f>
        <v>0</v>
      </c>
      <c r="O16" s="85">
        <f>+[1]Totals!AH56</f>
        <v>0</v>
      </c>
      <c r="P16" s="141">
        <f t="shared" si="0"/>
        <v>413923</v>
      </c>
      <c r="R16" s="140">
        <f>+[1]Totals!AT56</f>
        <v>3290702</v>
      </c>
      <c r="S16" s="85">
        <f>+[1]Totals!AZ56</f>
        <v>1156494</v>
      </c>
      <c r="T16" s="85">
        <f>+[1]Totals!BF56</f>
        <v>0</v>
      </c>
      <c r="U16" s="141">
        <f t="shared" si="1"/>
        <v>4447196</v>
      </c>
      <c r="W16" s="140">
        <f>+[1]Totals!BS56</f>
        <v>0</v>
      </c>
      <c r="X16" s="85">
        <f>+[1]Totals!BY56</f>
        <v>0</v>
      </c>
      <c r="Y16" s="85">
        <f>+[1]Totals!CE56</f>
        <v>0</v>
      </c>
      <c r="Z16" s="141">
        <f t="shared" si="2"/>
        <v>0</v>
      </c>
      <c r="AB16" s="140">
        <f>+[1]Totals!CQ56</f>
        <v>32517</v>
      </c>
      <c r="AC16" s="85">
        <f>+[1]Totals!CW56</f>
        <v>8000</v>
      </c>
      <c r="AD16" s="85">
        <f>+[1]Totals!DC56</f>
        <v>1512844</v>
      </c>
      <c r="AE16" s="141">
        <f t="shared" si="3"/>
        <v>1553361</v>
      </c>
      <c r="AG16" s="140">
        <f>+[1]Totals!DO56</f>
        <v>0</v>
      </c>
      <c r="AH16" s="85">
        <f>+[1]Totals!DU56</f>
        <v>0</v>
      </c>
      <c r="AI16" s="85">
        <f>+[1]Totals!EA56</f>
        <v>2238035</v>
      </c>
      <c r="AJ16" s="141">
        <f t="shared" si="4"/>
        <v>2238035</v>
      </c>
    </row>
    <row r="17" spans="1:36" x14ac:dyDescent="0.25">
      <c r="A17" s="14" t="s">
        <v>53</v>
      </c>
      <c r="B17" s="14"/>
      <c r="C17" s="140">
        <v>4882502</v>
      </c>
      <c r="D17" s="85">
        <v>421172</v>
      </c>
      <c r="E17" s="85">
        <v>0</v>
      </c>
      <c r="F17" s="141">
        <v>5303674</v>
      </c>
      <c r="H17" s="140">
        <v>13950753</v>
      </c>
      <c r="I17" s="85">
        <v>3149008</v>
      </c>
      <c r="J17" s="85">
        <v>2725394</v>
      </c>
      <c r="K17" s="141">
        <v>19825155</v>
      </c>
      <c r="M17" s="140">
        <f>+[1]Totals!V57</f>
        <v>1054643</v>
      </c>
      <c r="N17" s="85">
        <f>+[1]Totals!AB57</f>
        <v>336178</v>
      </c>
      <c r="O17" s="85">
        <f>+[1]Totals!AH57</f>
        <v>805444</v>
      </c>
      <c r="P17" s="141">
        <f t="shared" si="0"/>
        <v>2196265</v>
      </c>
      <c r="R17" s="140">
        <f>+[1]Totals!AT57</f>
        <v>1442264</v>
      </c>
      <c r="S17" s="85">
        <f>+[1]Totals!AZ57</f>
        <v>166764</v>
      </c>
      <c r="T17" s="85">
        <f>+[1]Totals!BF57</f>
        <v>674050</v>
      </c>
      <c r="U17" s="141">
        <f t="shared" si="1"/>
        <v>2283078</v>
      </c>
      <c r="W17" s="140">
        <f>+[1]Totals!BS57</f>
        <v>3131650</v>
      </c>
      <c r="X17" s="85">
        <f>+[1]Totals!BY57</f>
        <v>6489199</v>
      </c>
      <c r="Y17" s="85">
        <f>+[1]Totals!CE57</f>
        <v>1120304</v>
      </c>
      <c r="Z17" s="141">
        <f t="shared" si="2"/>
        <v>10741153</v>
      </c>
      <c r="AB17" s="140">
        <f>+[1]Totals!CQ57</f>
        <v>21700</v>
      </c>
      <c r="AC17" s="85">
        <f>+[1]Totals!CW57</f>
        <v>2013178</v>
      </c>
      <c r="AD17" s="85">
        <f>+[1]Totals!DC57</f>
        <v>3696944</v>
      </c>
      <c r="AE17" s="141">
        <f t="shared" si="3"/>
        <v>5731822</v>
      </c>
      <c r="AG17" s="140">
        <f>+[1]Totals!DO57</f>
        <v>0</v>
      </c>
      <c r="AH17" s="85">
        <f>+[1]Totals!DU57</f>
        <v>0</v>
      </c>
      <c r="AI17" s="85">
        <f>+[1]Totals!EA57</f>
        <v>167326</v>
      </c>
      <c r="AJ17" s="141">
        <f t="shared" si="4"/>
        <v>167326</v>
      </c>
    </row>
    <row r="18" spans="1:36" x14ac:dyDescent="0.25">
      <c r="A18" s="14" t="s">
        <v>54</v>
      </c>
      <c r="B18" s="14"/>
      <c r="C18" s="140">
        <v>193940</v>
      </c>
      <c r="D18" s="85">
        <v>9764</v>
      </c>
      <c r="E18" s="85">
        <v>0</v>
      </c>
      <c r="F18" s="141">
        <v>203704</v>
      </c>
      <c r="H18" s="140">
        <v>2000</v>
      </c>
      <c r="I18" s="85">
        <v>25000</v>
      </c>
      <c r="J18" s="85">
        <v>0</v>
      </c>
      <c r="K18" s="141">
        <v>27000</v>
      </c>
      <c r="M18" s="140">
        <f>+[1]Totals!V58</f>
        <v>18000</v>
      </c>
      <c r="N18" s="85">
        <f>+[1]Totals!AB58</f>
        <v>34000</v>
      </c>
      <c r="O18" s="85">
        <f>+[1]Totals!AH58</f>
        <v>0</v>
      </c>
      <c r="P18" s="141">
        <f t="shared" si="0"/>
        <v>52000</v>
      </c>
      <c r="R18" s="140">
        <f>+[1]Totals!AT58</f>
        <v>230883</v>
      </c>
      <c r="S18" s="85">
        <f>+[1]Totals!AZ58</f>
        <v>0</v>
      </c>
      <c r="T18" s="85">
        <f>+[1]Totals!BF58</f>
        <v>0</v>
      </c>
      <c r="U18" s="141">
        <f t="shared" si="1"/>
        <v>230883</v>
      </c>
      <c r="W18" s="140">
        <f>+[1]Totals!BS58</f>
        <v>60500</v>
      </c>
      <c r="X18" s="85">
        <f>+[1]Totals!BY58</f>
        <v>0</v>
      </c>
      <c r="Y18" s="85">
        <f>+[1]Totals!CE58</f>
        <v>0</v>
      </c>
      <c r="Z18" s="141">
        <f t="shared" si="2"/>
        <v>60500</v>
      </c>
      <c r="AB18" s="140">
        <f>+[1]Totals!CQ58</f>
        <v>20000</v>
      </c>
      <c r="AC18" s="85">
        <f>+[1]Totals!CW58</f>
        <v>130000</v>
      </c>
      <c r="AD18" s="85">
        <f>+[1]Totals!DC58</f>
        <v>256421</v>
      </c>
      <c r="AE18" s="141">
        <f t="shared" si="3"/>
        <v>406421</v>
      </c>
      <c r="AG18" s="140">
        <f>+[1]Totals!DO58</f>
        <v>0</v>
      </c>
      <c r="AH18" s="85">
        <f>+[1]Totals!DU58</f>
        <v>0</v>
      </c>
      <c r="AI18" s="85">
        <f>+[1]Totals!EA58</f>
        <v>0</v>
      </c>
      <c r="AJ18" s="141">
        <f t="shared" si="4"/>
        <v>0</v>
      </c>
    </row>
    <row r="19" spans="1:36" x14ac:dyDescent="0.25">
      <c r="A19" s="14" t="s">
        <v>97</v>
      </c>
      <c r="B19" s="14"/>
      <c r="C19" s="140">
        <v>55349831</v>
      </c>
      <c r="D19" s="85">
        <v>1086200</v>
      </c>
      <c r="E19" s="85">
        <v>0</v>
      </c>
      <c r="F19" s="141">
        <v>56436031</v>
      </c>
      <c r="H19" s="140">
        <v>31206169</v>
      </c>
      <c r="I19" s="85">
        <v>2240515</v>
      </c>
      <c r="J19" s="85">
        <v>0</v>
      </c>
      <c r="K19" s="141">
        <v>33446684</v>
      </c>
      <c r="M19" s="140">
        <f>+[1]Totals!V59</f>
        <v>16254545</v>
      </c>
      <c r="N19" s="85">
        <f>+[1]Totals!AB59</f>
        <v>12917196</v>
      </c>
      <c r="O19" s="85">
        <f>+[1]Totals!AH59</f>
        <v>2441033</v>
      </c>
      <c r="P19" s="141">
        <f t="shared" si="0"/>
        <v>31612774</v>
      </c>
      <c r="R19" s="140">
        <f>+[1]Totals!AT59</f>
        <v>53100</v>
      </c>
      <c r="S19" s="85">
        <f>+[1]Totals!AZ59</f>
        <v>32540768</v>
      </c>
      <c r="T19" s="85">
        <f>+[1]Totals!BF59</f>
        <v>997450</v>
      </c>
      <c r="U19" s="141">
        <f t="shared" si="1"/>
        <v>33591318</v>
      </c>
      <c r="W19" s="140">
        <f>+[1]Totals!BS59</f>
        <v>40000</v>
      </c>
      <c r="X19" s="85">
        <f>+[1]Totals!BY59</f>
        <v>14564411</v>
      </c>
      <c r="Y19" s="85">
        <f>+[1]Totals!CE59</f>
        <v>5717600</v>
      </c>
      <c r="Z19" s="141">
        <f t="shared" si="2"/>
        <v>20322011</v>
      </c>
      <c r="AB19" s="140">
        <f>+[1]Totals!CQ59</f>
        <v>0</v>
      </c>
      <c r="AC19" s="85">
        <f>+[1]Totals!CW59</f>
        <v>14854210</v>
      </c>
      <c r="AD19" s="85">
        <f>+[1]Totals!DC59</f>
        <v>8541461</v>
      </c>
      <c r="AE19" s="141">
        <f t="shared" si="3"/>
        <v>23395671</v>
      </c>
      <c r="AG19" s="140">
        <f>+[1]Totals!DO59</f>
        <v>0</v>
      </c>
      <c r="AH19" s="85">
        <f>+[1]Totals!DU59</f>
        <v>5784516</v>
      </c>
      <c r="AI19" s="85">
        <f>+[1]Totals!EA59</f>
        <v>3676778</v>
      </c>
      <c r="AJ19" s="141">
        <f t="shared" si="4"/>
        <v>9461294</v>
      </c>
    </row>
    <row r="20" spans="1:36" x14ac:dyDescent="0.25">
      <c r="A20" s="14" t="s">
        <v>56</v>
      </c>
      <c r="B20" s="14"/>
      <c r="C20" s="140">
        <v>2000</v>
      </c>
      <c r="D20" s="85">
        <v>156000</v>
      </c>
      <c r="E20" s="85">
        <v>0</v>
      </c>
      <c r="F20" s="141">
        <v>158000</v>
      </c>
      <c r="H20" s="140">
        <v>0</v>
      </c>
      <c r="I20" s="85">
        <v>150000</v>
      </c>
      <c r="J20" s="85">
        <v>0</v>
      </c>
      <c r="K20" s="141">
        <v>150000</v>
      </c>
      <c r="M20" s="140">
        <f>+[1]Totals!V60</f>
        <v>0</v>
      </c>
      <c r="N20" s="85">
        <f>+[1]Totals!AB60</f>
        <v>0</v>
      </c>
      <c r="O20" s="85">
        <f>+[1]Totals!AH60</f>
        <v>0</v>
      </c>
      <c r="P20" s="141">
        <f t="shared" si="0"/>
        <v>0</v>
      </c>
      <c r="R20" s="140">
        <f>+[1]Totals!AT60</f>
        <v>0</v>
      </c>
      <c r="S20" s="85">
        <f>+[1]Totals!AZ60</f>
        <v>0</v>
      </c>
      <c r="T20" s="85">
        <f>+[1]Totals!BF60</f>
        <v>80000</v>
      </c>
      <c r="U20" s="141">
        <f t="shared" si="1"/>
        <v>80000</v>
      </c>
      <c r="W20" s="140">
        <f>+[1]Totals!BS60</f>
        <v>0</v>
      </c>
      <c r="X20" s="85">
        <f>+[1]Totals!BY60</f>
        <v>0</v>
      </c>
      <c r="Y20" s="85">
        <f>+[1]Totals!CE60</f>
        <v>80000</v>
      </c>
      <c r="Z20" s="141">
        <f t="shared" si="2"/>
        <v>80000</v>
      </c>
      <c r="AB20" s="140">
        <f>+[1]Totals!CQ60</f>
        <v>0</v>
      </c>
      <c r="AC20" s="85">
        <f>+[1]Totals!CW60</f>
        <v>50000</v>
      </c>
      <c r="AD20" s="85">
        <f>+[1]Totals!DC60</f>
        <v>0</v>
      </c>
      <c r="AE20" s="141">
        <f t="shared" si="3"/>
        <v>50000</v>
      </c>
      <c r="AG20" s="140">
        <f>+[1]Totals!DO60</f>
        <v>0</v>
      </c>
      <c r="AH20" s="85">
        <f>+[1]Totals!DU60</f>
        <v>0</v>
      </c>
      <c r="AI20" s="85">
        <f>+[1]Totals!EA60</f>
        <v>0</v>
      </c>
      <c r="AJ20" s="141">
        <f t="shared" si="4"/>
        <v>0</v>
      </c>
    </row>
    <row r="21" spans="1:36" x14ac:dyDescent="0.25">
      <c r="A21" s="14" t="s">
        <v>57</v>
      </c>
      <c r="B21" s="14"/>
      <c r="C21" s="140">
        <v>184383</v>
      </c>
      <c r="D21" s="85">
        <v>0</v>
      </c>
      <c r="E21" s="85">
        <v>0</v>
      </c>
      <c r="F21" s="141">
        <v>184383</v>
      </c>
      <c r="H21" s="140">
        <v>1962249</v>
      </c>
      <c r="I21" s="85">
        <v>0</v>
      </c>
      <c r="J21" s="85">
        <v>0</v>
      </c>
      <c r="K21" s="141">
        <v>1962249</v>
      </c>
      <c r="M21" s="140">
        <f>+[1]Totals!V61</f>
        <v>0</v>
      </c>
      <c r="N21" s="85">
        <f>+[1]Totals!AB61</f>
        <v>0</v>
      </c>
      <c r="O21" s="85">
        <f>+[1]Totals!AH61</f>
        <v>0</v>
      </c>
      <c r="P21" s="141">
        <f t="shared" si="0"/>
        <v>0</v>
      </c>
      <c r="R21" s="140">
        <f>+[1]Totals!AT61</f>
        <v>113081</v>
      </c>
      <c r="S21" s="85">
        <f>+[1]Totals!AZ61</f>
        <v>0</v>
      </c>
      <c r="T21" s="85">
        <f>+[1]Totals!BF61</f>
        <v>0</v>
      </c>
      <c r="U21" s="141">
        <f t="shared" si="1"/>
        <v>113081</v>
      </c>
      <c r="W21" s="140">
        <f>+[1]Totals!BS61</f>
        <v>1518801</v>
      </c>
      <c r="X21" s="85">
        <f>+[1]Totals!BY61</f>
        <v>0</v>
      </c>
      <c r="Y21" s="85">
        <f>+[1]Totals!CE61</f>
        <v>0</v>
      </c>
      <c r="Z21" s="141">
        <f t="shared" si="2"/>
        <v>1518801</v>
      </c>
      <c r="AB21" s="140">
        <f>+[1]Totals!CQ61</f>
        <v>117200</v>
      </c>
      <c r="AC21" s="85">
        <f>+[1]Totals!CW61</f>
        <v>0</v>
      </c>
      <c r="AD21" s="85">
        <f>+[1]Totals!DC61</f>
        <v>0</v>
      </c>
      <c r="AE21" s="141">
        <f t="shared" si="3"/>
        <v>117200</v>
      </c>
      <c r="AG21" s="140">
        <f>+[1]Totals!DO61</f>
        <v>120276</v>
      </c>
      <c r="AH21" s="85">
        <f>+[1]Totals!DU61</f>
        <v>0</v>
      </c>
      <c r="AI21" s="85">
        <f>+[1]Totals!EA61</f>
        <v>0</v>
      </c>
      <c r="AJ21" s="141">
        <f t="shared" si="4"/>
        <v>120276</v>
      </c>
    </row>
    <row r="22" spans="1:36" x14ac:dyDescent="0.25">
      <c r="A22" s="14" t="s">
        <v>58</v>
      </c>
      <c r="B22" s="14"/>
      <c r="C22" s="140">
        <v>20956823</v>
      </c>
      <c r="D22" s="85">
        <v>29400</v>
      </c>
      <c r="E22" s="85">
        <v>0</v>
      </c>
      <c r="F22" s="141">
        <v>20986223</v>
      </c>
      <c r="H22" s="140">
        <v>5722040</v>
      </c>
      <c r="I22" s="85">
        <v>204450</v>
      </c>
      <c r="J22" s="85">
        <v>0</v>
      </c>
      <c r="K22" s="141">
        <v>5926490</v>
      </c>
      <c r="M22" s="140">
        <f>+[1]Totals!V62</f>
        <v>7983779</v>
      </c>
      <c r="N22" s="85">
        <f>+[1]Totals!AB62</f>
        <v>51450</v>
      </c>
      <c r="O22" s="85">
        <f>+[1]Totals!AH62</f>
        <v>0</v>
      </c>
      <c r="P22" s="141">
        <f t="shared" si="0"/>
        <v>8035229</v>
      </c>
      <c r="R22" s="140">
        <f>+[1]Totals!AT62</f>
        <v>21310726</v>
      </c>
      <c r="S22" s="85">
        <f>+[1]Totals!AZ62</f>
        <v>90750</v>
      </c>
      <c r="T22" s="85">
        <f>+[1]Totals!BF62</f>
        <v>0</v>
      </c>
      <c r="U22" s="141">
        <f t="shared" si="1"/>
        <v>21401476</v>
      </c>
      <c r="W22" s="140">
        <f>+[1]Totals!BS62</f>
        <v>1440747</v>
      </c>
      <c r="X22" s="85">
        <f>+[1]Totals!BY62</f>
        <v>36000</v>
      </c>
      <c r="Y22" s="85">
        <f>+[1]Totals!CE62</f>
        <v>50000</v>
      </c>
      <c r="Z22" s="141">
        <f t="shared" si="2"/>
        <v>1526747</v>
      </c>
      <c r="AB22" s="140">
        <f>+[1]Totals!CQ62</f>
        <v>702578</v>
      </c>
      <c r="AC22" s="85">
        <f>+[1]Totals!CW62</f>
        <v>7000</v>
      </c>
      <c r="AD22" s="85">
        <f>+[1]Totals!DC62</f>
        <v>2894898</v>
      </c>
      <c r="AE22" s="141">
        <f t="shared" si="3"/>
        <v>3604476</v>
      </c>
      <c r="AG22" s="140">
        <f>+[1]Totals!DO62</f>
        <v>10850</v>
      </c>
      <c r="AH22" s="85">
        <f>+[1]Totals!DU62</f>
        <v>0</v>
      </c>
      <c r="AI22" s="85">
        <f>+[1]Totals!EA62</f>
        <v>807500</v>
      </c>
      <c r="AJ22" s="141">
        <f t="shared" si="4"/>
        <v>818350</v>
      </c>
    </row>
    <row r="23" spans="1:36" x14ac:dyDescent="0.25">
      <c r="A23" s="14" t="s">
        <v>59</v>
      </c>
      <c r="B23" s="14"/>
      <c r="C23" s="140">
        <v>113700</v>
      </c>
      <c r="D23" s="85">
        <v>0</v>
      </c>
      <c r="E23" s="85">
        <v>0</v>
      </c>
      <c r="F23" s="141">
        <v>113700</v>
      </c>
      <c r="H23" s="140">
        <v>40000</v>
      </c>
      <c r="I23" s="85">
        <v>0</v>
      </c>
      <c r="J23" s="85">
        <v>0</v>
      </c>
      <c r="K23" s="141">
        <v>40000</v>
      </c>
      <c r="M23" s="140">
        <f>+[1]Totals!V63</f>
        <v>0</v>
      </c>
      <c r="N23" s="85">
        <f>+[1]Totals!AB63</f>
        <v>0</v>
      </c>
      <c r="O23" s="85">
        <f>+[1]Totals!AH63</f>
        <v>0</v>
      </c>
      <c r="P23" s="141">
        <f t="shared" si="0"/>
        <v>0</v>
      </c>
      <c r="R23" s="140">
        <f>+[1]Totals!AT63</f>
        <v>40000</v>
      </c>
      <c r="S23" s="85">
        <f>+[1]Totals!AZ63</f>
        <v>0</v>
      </c>
      <c r="T23" s="85">
        <f>+[1]Totals!BF63</f>
        <v>0</v>
      </c>
      <c r="U23" s="141">
        <f t="shared" si="1"/>
        <v>40000</v>
      </c>
      <c r="W23" s="140">
        <f>+[1]Totals!BS63</f>
        <v>0</v>
      </c>
      <c r="X23" s="85">
        <f>+[1]Totals!BY63</f>
        <v>0</v>
      </c>
      <c r="Y23" s="85">
        <f>+[1]Totals!CE63</f>
        <v>0</v>
      </c>
      <c r="Z23" s="141">
        <f t="shared" si="2"/>
        <v>0</v>
      </c>
      <c r="AB23" s="140">
        <f>+[1]Totals!CQ63</f>
        <v>85000</v>
      </c>
      <c r="AC23" s="85">
        <f>+[1]Totals!CW63</f>
        <v>0</v>
      </c>
      <c r="AD23" s="85">
        <f>+[1]Totals!DC63</f>
        <v>0</v>
      </c>
      <c r="AE23" s="141">
        <f t="shared" si="3"/>
        <v>85000</v>
      </c>
      <c r="AG23" s="140">
        <f>+[1]Totals!DO63</f>
        <v>0</v>
      </c>
      <c r="AH23" s="85">
        <f>+[1]Totals!DU63</f>
        <v>10000</v>
      </c>
      <c r="AI23" s="85">
        <f>+[1]Totals!EA63</f>
        <v>0</v>
      </c>
      <c r="AJ23" s="141">
        <f t="shared" si="4"/>
        <v>10000</v>
      </c>
    </row>
    <row r="24" spans="1:36" x14ac:dyDescent="0.25">
      <c r="A24" s="14" t="s">
        <v>60</v>
      </c>
      <c r="B24" s="14"/>
      <c r="C24" s="140">
        <v>1301586</v>
      </c>
      <c r="D24" s="85">
        <v>0</v>
      </c>
      <c r="E24" s="85">
        <v>0</v>
      </c>
      <c r="F24" s="141">
        <v>1301586</v>
      </c>
      <c r="H24" s="140">
        <v>0</v>
      </c>
      <c r="I24" s="85">
        <v>0</v>
      </c>
      <c r="J24" s="85">
        <v>0</v>
      </c>
      <c r="K24" s="141">
        <v>0</v>
      </c>
      <c r="M24" s="140">
        <f>+[1]Totals!V64</f>
        <v>1540091</v>
      </c>
      <c r="N24" s="85">
        <f>+[1]Totals!AB64</f>
        <v>346720</v>
      </c>
      <c r="O24" s="85">
        <f>+[1]Totals!AH64</f>
        <v>0</v>
      </c>
      <c r="P24" s="141">
        <f t="shared" si="0"/>
        <v>1886811</v>
      </c>
      <c r="R24" s="140">
        <f>+[1]Totals!AT64</f>
        <v>216163</v>
      </c>
      <c r="S24" s="85">
        <f>+[1]Totals!AZ64</f>
        <v>0</v>
      </c>
      <c r="T24" s="85">
        <f>+[1]Totals!BF64</f>
        <v>0</v>
      </c>
      <c r="U24" s="141">
        <f t="shared" si="1"/>
        <v>216163</v>
      </c>
      <c r="W24" s="140">
        <f>+[1]Totals!BS64</f>
        <v>223834</v>
      </c>
      <c r="X24" s="85">
        <f>+[1]Totals!BY64</f>
        <v>0</v>
      </c>
      <c r="Y24" s="85">
        <f>+[1]Totals!CE64</f>
        <v>0</v>
      </c>
      <c r="Z24" s="141">
        <f t="shared" si="2"/>
        <v>223834</v>
      </c>
      <c r="AB24" s="140">
        <f>+[1]Totals!CQ64</f>
        <v>0</v>
      </c>
      <c r="AC24" s="85">
        <f>+[1]Totals!CW64</f>
        <v>0</v>
      </c>
      <c r="AD24" s="85">
        <f>+[1]Totals!DC64</f>
        <v>1625392</v>
      </c>
      <c r="AE24" s="141">
        <f t="shared" si="3"/>
        <v>1625392</v>
      </c>
      <c r="AG24" s="140">
        <f>+[1]Totals!DO64</f>
        <v>0</v>
      </c>
      <c r="AH24" s="85">
        <f>+[1]Totals!DU64</f>
        <v>0</v>
      </c>
      <c r="AI24" s="85">
        <f>+[1]Totals!EA64</f>
        <v>0</v>
      </c>
      <c r="AJ24" s="141">
        <f t="shared" si="4"/>
        <v>0</v>
      </c>
    </row>
    <row r="25" spans="1:36" x14ac:dyDescent="0.25">
      <c r="A25" s="14" t="s">
        <v>6</v>
      </c>
      <c r="B25" s="14"/>
      <c r="C25" s="140">
        <v>17148878</v>
      </c>
      <c r="D25" s="85">
        <v>1507795</v>
      </c>
      <c r="E25" s="85">
        <v>0</v>
      </c>
      <c r="F25" s="141">
        <v>18656673</v>
      </c>
      <c r="H25" s="140">
        <v>8274817</v>
      </c>
      <c r="I25" s="85">
        <v>3947500</v>
      </c>
      <c r="J25" s="85">
        <v>0</v>
      </c>
      <c r="K25" s="141">
        <v>12222317</v>
      </c>
      <c r="M25" s="140">
        <f>+[1]Totals!V65</f>
        <v>3410704</v>
      </c>
      <c r="N25" s="85">
        <f>+[1]Totals!AB65</f>
        <v>3727769</v>
      </c>
      <c r="O25" s="85">
        <f>+[1]Totals!AH65</f>
        <v>1604665</v>
      </c>
      <c r="P25" s="141">
        <f t="shared" si="0"/>
        <v>8743138</v>
      </c>
      <c r="R25" s="140">
        <f>+[1]Totals!AT65</f>
        <v>1343870</v>
      </c>
      <c r="S25" s="85">
        <f>+[1]Totals!AZ65</f>
        <v>1343040</v>
      </c>
      <c r="T25" s="85">
        <f>+[1]Totals!BF65</f>
        <v>463510</v>
      </c>
      <c r="U25" s="141">
        <f t="shared" si="1"/>
        <v>3150420</v>
      </c>
      <c r="W25" s="140">
        <f>+[1]Totals!BS65</f>
        <v>4953800</v>
      </c>
      <c r="X25" s="85">
        <f>+[1]Totals!BY65</f>
        <v>9073450</v>
      </c>
      <c r="Y25" s="85">
        <f>+[1]Totals!CE65</f>
        <v>5159350</v>
      </c>
      <c r="Z25" s="141">
        <f t="shared" si="2"/>
        <v>19186600</v>
      </c>
      <c r="AB25" s="140">
        <f>+[1]Totals!CQ65</f>
        <v>2072101</v>
      </c>
      <c r="AC25" s="85">
        <f>+[1]Totals!CW65</f>
        <v>13000</v>
      </c>
      <c r="AD25" s="85">
        <f>+[1]Totals!DC65</f>
        <v>0</v>
      </c>
      <c r="AE25" s="141">
        <f t="shared" si="3"/>
        <v>2085101</v>
      </c>
      <c r="AG25" s="140">
        <f>+[1]Totals!DO65</f>
        <v>13200</v>
      </c>
      <c r="AH25" s="85">
        <f>+[1]Totals!DU65</f>
        <v>0</v>
      </c>
      <c r="AI25" s="85">
        <f>+[1]Totals!EA65</f>
        <v>1920368</v>
      </c>
      <c r="AJ25" s="141">
        <f t="shared" si="4"/>
        <v>1933568</v>
      </c>
    </row>
    <row r="26" spans="1:36" x14ac:dyDescent="0.25">
      <c r="A26" s="14" t="s">
        <v>7</v>
      </c>
      <c r="B26" s="14"/>
      <c r="C26" s="140">
        <v>9454400</v>
      </c>
      <c r="D26" s="85">
        <v>0</v>
      </c>
      <c r="E26" s="85">
        <v>0</v>
      </c>
      <c r="F26" s="141">
        <v>9454400</v>
      </c>
      <c r="H26" s="140">
        <v>723550</v>
      </c>
      <c r="I26" s="85">
        <v>0</v>
      </c>
      <c r="J26" s="85">
        <v>0</v>
      </c>
      <c r="K26" s="141">
        <v>723550</v>
      </c>
      <c r="M26" s="140">
        <f>+[1]Totals!V66</f>
        <v>2012000</v>
      </c>
      <c r="N26" s="85">
        <f>+[1]Totals!AB66</f>
        <v>0</v>
      </c>
      <c r="O26" s="85">
        <f>+[1]Totals!AH66</f>
        <v>0</v>
      </c>
      <c r="P26" s="141">
        <f t="shared" si="0"/>
        <v>2012000</v>
      </c>
      <c r="R26" s="140">
        <f>+[1]Totals!AT66</f>
        <v>9675655</v>
      </c>
      <c r="S26" s="85">
        <f>+[1]Totals!AZ66</f>
        <v>0</v>
      </c>
      <c r="T26" s="85">
        <f>+[1]Totals!BF66</f>
        <v>234900</v>
      </c>
      <c r="U26" s="141">
        <f t="shared" si="1"/>
        <v>9910555</v>
      </c>
      <c r="W26" s="140">
        <f>+[1]Totals!BS66</f>
        <v>0</v>
      </c>
      <c r="X26" s="85">
        <f>+[1]Totals!BY66</f>
        <v>0</v>
      </c>
      <c r="Y26" s="85">
        <f>+[1]Totals!CE66</f>
        <v>0</v>
      </c>
      <c r="Z26" s="141">
        <f t="shared" si="2"/>
        <v>0</v>
      </c>
      <c r="AB26" s="140">
        <f>+[1]Totals!CQ66</f>
        <v>0</v>
      </c>
      <c r="AC26" s="85">
        <f>+[1]Totals!CW66</f>
        <v>3752150</v>
      </c>
      <c r="AD26" s="85">
        <f>+[1]Totals!DC66</f>
        <v>5270554</v>
      </c>
      <c r="AE26" s="141">
        <f t="shared" si="3"/>
        <v>9022704</v>
      </c>
      <c r="AG26" s="140">
        <f>+[1]Totals!DO66</f>
        <v>0</v>
      </c>
      <c r="AH26" s="85">
        <f>+[1]Totals!DU66</f>
        <v>0</v>
      </c>
      <c r="AI26" s="85">
        <f>+[1]Totals!EA66</f>
        <v>0</v>
      </c>
      <c r="AJ26" s="141">
        <f t="shared" si="4"/>
        <v>0</v>
      </c>
    </row>
    <row r="27" spans="1:36" x14ac:dyDescent="0.25">
      <c r="A27" t="s">
        <v>61</v>
      </c>
      <c r="C27" s="140">
        <v>1514000</v>
      </c>
      <c r="D27" s="85">
        <v>0</v>
      </c>
      <c r="E27" s="85">
        <v>0</v>
      </c>
      <c r="F27" s="141">
        <v>1514000</v>
      </c>
      <c r="H27" s="140">
        <v>0</v>
      </c>
      <c r="I27" s="85">
        <v>0</v>
      </c>
      <c r="J27" s="85">
        <v>0</v>
      </c>
      <c r="K27" s="141">
        <v>0</v>
      </c>
      <c r="M27" s="140">
        <f>+[1]Totals!V67</f>
        <v>0</v>
      </c>
      <c r="N27" s="85">
        <f>+[1]Totals!AB67</f>
        <v>243553</v>
      </c>
      <c r="O27" s="85">
        <f>+[1]Totals!AH67</f>
        <v>0</v>
      </c>
      <c r="P27" s="141">
        <f t="shared" si="0"/>
        <v>243553</v>
      </c>
      <c r="R27" s="140">
        <f>+[1]Totals!AT67</f>
        <v>986842</v>
      </c>
      <c r="S27" s="85">
        <f>+[1]Totals!AZ67</f>
        <v>740514</v>
      </c>
      <c r="T27" s="85">
        <f>+[1]Totals!BF67</f>
        <v>0</v>
      </c>
      <c r="U27" s="141">
        <f t="shared" si="1"/>
        <v>1727356</v>
      </c>
      <c r="W27" s="140">
        <f>+[1]Totals!BS67</f>
        <v>0</v>
      </c>
      <c r="X27" s="85">
        <f>+[1]Totals!BY67</f>
        <v>0</v>
      </c>
      <c r="Y27" s="85">
        <f>+[1]Totals!CE67</f>
        <v>0</v>
      </c>
      <c r="Z27" s="141">
        <f t="shared" si="2"/>
        <v>0</v>
      </c>
      <c r="AB27" s="140">
        <f>+[1]Totals!CQ67</f>
        <v>126218</v>
      </c>
      <c r="AC27" s="85">
        <f>+[1]Totals!CW67</f>
        <v>49085</v>
      </c>
      <c r="AD27" s="85">
        <f>+[1]Totals!DC67</f>
        <v>0</v>
      </c>
      <c r="AE27" s="141">
        <f t="shared" si="3"/>
        <v>175303</v>
      </c>
      <c r="AG27" s="140">
        <f>+[1]Totals!DO67</f>
        <v>136950</v>
      </c>
      <c r="AH27" s="85">
        <f>+[1]Totals!DU67</f>
        <v>0</v>
      </c>
      <c r="AI27" s="85">
        <f>+[1]Totals!EA67</f>
        <v>0</v>
      </c>
      <c r="AJ27" s="141">
        <f t="shared" si="4"/>
        <v>136950</v>
      </c>
    </row>
    <row r="28" spans="1:36" x14ac:dyDescent="0.25">
      <c r="A28" s="14" t="s">
        <v>62</v>
      </c>
      <c r="B28" s="14"/>
      <c r="C28" s="140">
        <v>2318578</v>
      </c>
      <c r="D28" s="85">
        <v>249218</v>
      </c>
      <c r="E28" s="85">
        <v>0</v>
      </c>
      <c r="F28" s="141">
        <v>2567796</v>
      </c>
      <c r="H28" s="140">
        <v>9425052</v>
      </c>
      <c r="I28" s="85">
        <v>1317138</v>
      </c>
      <c r="J28" s="85">
        <v>0</v>
      </c>
      <c r="K28" s="141">
        <v>10742190</v>
      </c>
      <c r="M28" s="140">
        <f>+[1]Totals!V68</f>
        <v>9232802</v>
      </c>
      <c r="N28" s="85">
        <f>+[1]Totals!AB68</f>
        <v>2595760</v>
      </c>
      <c r="O28" s="85">
        <f>+[1]Totals!AH68</f>
        <v>0</v>
      </c>
      <c r="P28" s="141">
        <f t="shared" si="0"/>
        <v>11828562</v>
      </c>
      <c r="R28" s="140">
        <f>+[1]Totals!AT68</f>
        <v>2508503</v>
      </c>
      <c r="S28" s="85">
        <f>+[1]Totals!AZ68</f>
        <v>848100</v>
      </c>
      <c r="T28" s="85">
        <f>+[1]Totals!BF68</f>
        <v>85000</v>
      </c>
      <c r="U28" s="141">
        <f t="shared" si="1"/>
        <v>3441603</v>
      </c>
      <c r="W28" s="140">
        <f>+[1]Totals!BS68</f>
        <v>7864949</v>
      </c>
      <c r="X28" s="85">
        <f>+[1]Totals!BY68</f>
        <v>3919794</v>
      </c>
      <c r="Y28" s="85">
        <f>+[1]Totals!CE68</f>
        <v>80000</v>
      </c>
      <c r="Z28" s="141">
        <f t="shared" si="2"/>
        <v>11864743</v>
      </c>
      <c r="AB28" s="140">
        <f>+[1]Totals!CQ68</f>
        <v>4104449</v>
      </c>
      <c r="AC28" s="85">
        <f>+[1]Totals!CW68</f>
        <v>3195100</v>
      </c>
      <c r="AD28" s="85">
        <f>+[1]Totals!DC68</f>
        <v>120000</v>
      </c>
      <c r="AE28" s="141">
        <f t="shared" si="3"/>
        <v>7419549</v>
      </c>
      <c r="AG28" s="140">
        <f>+[1]Totals!DO68</f>
        <v>371400</v>
      </c>
      <c r="AH28" s="85">
        <f>+[1]Totals!DU68</f>
        <v>36600</v>
      </c>
      <c r="AI28" s="85">
        <f>+[1]Totals!EA68</f>
        <v>0</v>
      </c>
      <c r="AJ28" s="141">
        <f t="shared" si="4"/>
        <v>408000</v>
      </c>
    </row>
    <row r="29" spans="1:36" x14ac:dyDescent="0.25">
      <c r="A29" s="14" t="s">
        <v>63</v>
      </c>
      <c r="B29" s="14"/>
      <c r="C29" s="140">
        <v>550000</v>
      </c>
      <c r="D29" s="85">
        <v>0</v>
      </c>
      <c r="E29" s="85">
        <v>0</v>
      </c>
      <c r="F29" s="141">
        <v>550000</v>
      </c>
      <c r="H29" s="140">
        <v>239400</v>
      </c>
      <c r="I29" s="85">
        <v>9000</v>
      </c>
      <c r="J29" s="85">
        <v>0</v>
      </c>
      <c r="K29" s="141">
        <v>248400</v>
      </c>
      <c r="M29" s="140">
        <f>+[1]Totals!V69</f>
        <v>0</v>
      </c>
      <c r="N29" s="85">
        <f>+[1]Totals!AB69</f>
        <v>0</v>
      </c>
      <c r="O29" s="85">
        <f>+[1]Totals!AH69</f>
        <v>2983264</v>
      </c>
      <c r="P29" s="141">
        <f t="shared" si="0"/>
        <v>2983264</v>
      </c>
      <c r="R29" s="140">
        <f>+[1]Totals!AT69</f>
        <v>0</v>
      </c>
      <c r="S29" s="85">
        <f>+[1]Totals!AZ69</f>
        <v>0</v>
      </c>
      <c r="T29" s="85">
        <f>+[1]Totals!BF69</f>
        <v>279000</v>
      </c>
      <c r="U29" s="141">
        <f t="shared" si="1"/>
        <v>279000</v>
      </c>
      <c r="W29" s="140">
        <f>+[1]Totals!BS69</f>
        <v>0</v>
      </c>
      <c r="X29" s="85">
        <f>+[1]Totals!BY69</f>
        <v>0</v>
      </c>
      <c r="Y29" s="85">
        <f>+[1]Totals!CE69</f>
        <v>1108143</v>
      </c>
      <c r="Z29" s="141">
        <f t="shared" si="2"/>
        <v>1108143</v>
      </c>
      <c r="AB29" s="140">
        <f>+[1]Totals!CQ69</f>
        <v>0</v>
      </c>
      <c r="AC29" s="85">
        <f>+[1]Totals!CW69</f>
        <v>0</v>
      </c>
      <c r="AD29" s="85">
        <f>+[1]Totals!DC69</f>
        <v>2987736</v>
      </c>
      <c r="AE29" s="141">
        <f t="shared" si="3"/>
        <v>2987736</v>
      </c>
      <c r="AG29" s="140">
        <f>+[1]Totals!DO69</f>
        <v>0</v>
      </c>
      <c r="AH29" s="85">
        <f>+[1]Totals!DU69</f>
        <v>0</v>
      </c>
      <c r="AI29" s="85">
        <f>+[1]Totals!EA69</f>
        <v>0</v>
      </c>
      <c r="AJ29" s="141">
        <f t="shared" si="4"/>
        <v>0</v>
      </c>
    </row>
    <row r="30" spans="1:36" x14ac:dyDescent="0.25">
      <c r="A30" s="14" t="s">
        <v>64</v>
      </c>
      <c r="B30" s="14"/>
      <c r="C30" s="140">
        <v>18152300</v>
      </c>
      <c r="D30" s="85">
        <v>75300</v>
      </c>
      <c r="E30" s="85">
        <v>0</v>
      </c>
      <c r="F30" s="141">
        <v>18227600</v>
      </c>
      <c r="H30" s="140">
        <v>9570450</v>
      </c>
      <c r="I30" s="85">
        <v>277350</v>
      </c>
      <c r="J30" s="85">
        <v>0</v>
      </c>
      <c r="K30" s="141">
        <v>9847800</v>
      </c>
      <c r="M30" s="140">
        <f>+[1]Totals!V70</f>
        <v>5597700</v>
      </c>
      <c r="N30" s="85">
        <f>+[1]Totals!AB70</f>
        <v>0</v>
      </c>
      <c r="O30" s="85">
        <f>+[1]Totals!AH70</f>
        <v>0</v>
      </c>
      <c r="P30" s="141">
        <f t="shared" si="0"/>
        <v>5597700</v>
      </c>
      <c r="R30" s="140">
        <f>+[1]Totals!AT70</f>
        <v>5548300</v>
      </c>
      <c r="S30" s="85">
        <f>+[1]Totals!AZ70</f>
        <v>300000</v>
      </c>
      <c r="T30" s="85">
        <f>+[1]Totals!BF70</f>
        <v>0</v>
      </c>
      <c r="U30" s="141">
        <f t="shared" si="1"/>
        <v>5848300</v>
      </c>
      <c r="W30" s="140">
        <f>+[1]Totals!BS70</f>
        <v>966300</v>
      </c>
      <c r="X30" s="85">
        <f>+[1]Totals!BY70</f>
        <v>0</v>
      </c>
      <c r="Y30" s="85">
        <f>+[1]Totals!CE70</f>
        <v>0</v>
      </c>
      <c r="Z30" s="141">
        <f t="shared" si="2"/>
        <v>966300</v>
      </c>
      <c r="AB30" s="140">
        <f>+[1]Totals!CQ70</f>
        <v>4529020</v>
      </c>
      <c r="AC30" s="85">
        <f>+[1]Totals!CW70</f>
        <v>9156050</v>
      </c>
      <c r="AD30" s="85">
        <f>+[1]Totals!DC70</f>
        <v>1200000</v>
      </c>
      <c r="AE30" s="141">
        <f t="shared" si="3"/>
        <v>14885070</v>
      </c>
      <c r="AG30" s="140">
        <f>+[1]Totals!DO70</f>
        <v>0</v>
      </c>
      <c r="AH30" s="85">
        <f>+[1]Totals!DU70</f>
        <v>0</v>
      </c>
      <c r="AI30" s="85">
        <f>+[1]Totals!EA70</f>
        <v>286500</v>
      </c>
      <c r="AJ30" s="141">
        <f t="shared" si="4"/>
        <v>286500</v>
      </c>
    </row>
    <row r="31" spans="1:36" x14ac:dyDescent="0.25">
      <c r="A31" s="14" t="s">
        <v>10</v>
      </c>
      <c r="B31" s="14"/>
      <c r="C31" s="140">
        <v>10651918</v>
      </c>
      <c r="D31" s="85">
        <v>3200000</v>
      </c>
      <c r="E31" s="85">
        <v>0</v>
      </c>
      <c r="F31" s="141">
        <v>13851918</v>
      </c>
      <c r="H31" s="140">
        <v>426600</v>
      </c>
      <c r="I31" s="85">
        <v>1000000</v>
      </c>
      <c r="J31" s="85">
        <v>0</v>
      </c>
      <c r="K31" s="141">
        <v>1426600</v>
      </c>
      <c r="M31" s="140">
        <f>+[1]Totals!V71</f>
        <v>0</v>
      </c>
      <c r="N31" s="85">
        <f>+[1]Totals!AB71</f>
        <v>6192562</v>
      </c>
      <c r="O31" s="85">
        <f>+[1]Totals!AH71</f>
        <v>2420668</v>
      </c>
      <c r="P31" s="141">
        <f t="shared" si="0"/>
        <v>8613230</v>
      </c>
      <c r="R31" s="140">
        <f>+[1]Totals!AT71</f>
        <v>0</v>
      </c>
      <c r="S31" s="85">
        <f>+[1]Totals!AZ71</f>
        <v>1009350</v>
      </c>
      <c r="T31" s="85">
        <f>+[1]Totals!BF71</f>
        <v>1845415</v>
      </c>
      <c r="U31" s="141">
        <f t="shared" si="1"/>
        <v>2854765</v>
      </c>
      <c r="W31" s="140">
        <f>+[1]Totals!BS71</f>
        <v>30527</v>
      </c>
      <c r="X31" s="85">
        <f>+[1]Totals!BY71</f>
        <v>1200000</v>
      </c>
      <c r="Y31" s="85">
        <f>+[1]Totals!CE71</f>
        <v>869721</v>
      </c>
      <c r="Z31" s="141">
        <f t="shared" si="2"/>
        <v>2100248</v>
      </c>
      <c r="AB31" s="140">
        <f>+[1]Totals!CQ71</f>
        <v>0</v>
      </c>
      <c r="AC31" s="85">
        <f>+[1]Totals!CW71</f>
        <v>300000</v>
      </c>
      <c r="AD31" s="85">
        <f>+[1]Totals!DC71</f>
        <v>12751607</v>
      </c>
      <c r="AE31" s="141">
        <f t="shared" si="3"/>
        <v>13051607</v>
      </c>
      <c r="AG31" s="140">
        <f>+[1]Totals!DO71</f>
        <v>0</v>
      </c>
      <c r="AH31" s="85">
        <f>+[1]Totals!DU71</f>
        <v>0</v>
      </c>
      <c r="AI31" s="85">
        <f>+[1]Totals!EA71</f>
        <v>0</v>
      </c>
      <c r="AJ31" s="141">
        <f t="shared" si="4"/>
        <v>0</v>
      </c>
    </row>
    <row r="32" spans="1:36" x14ac:dyDescent="0.25">
      <c r="A32" s="14" t="s">
        <v>11</v>
      </c>
      <c r="B32" s="14"/>
      <c r="C32" s="140">
        <v>17310450</v>
      </c>
      <c r="D32" s="85">
        <v>0</v>
      </c>
      <c r="E32" s="85">
        <v>900000</v>
      </c>
      <c r="F32" s="141">
        <v>18210450</v>
      </c>
      <c r="H32" s="140">
        <v>1230200</v>
      </c>
      <c r="I32" s="85">
        <v>3300</v>
      </c>
      <c r="J32" s="85">
        <v>60000</v>
      </c>
      <c r="K32" s="141">
        <v>1293500</v>
      </c>
      <c r="M32" s="140">
        <f>+[1]Totals!V72</f>
        <v>1535000</v>
      </c>
      <c r="N32" s="85">
        <f>+[1]Totals!AB72</f>
        <v>30700</v>
      </c>
      <c r="O32" s="85">
        <f>+[1]Totals!AH72</f>
        <v>361000</v>
      </c>
      <c r="P32" s="141">
        <f t="shared" si="0"/>
        <v>1926700</v>
      </c>
      <c r="R32" s="140">
        <f>+[1]Totals!AT72</f>
        <v>8826895</v>
      </c>
      <c r="S32" s="85">
        <f>+[1]Totals!AZ72</f>
        <v>3186268</v>
      </c>
      <c r="T32" s="85">
        <f>+[1]Totals!BF72</f>
        <v>479000</v>
      </c>
      <c r="U32" s="141">
        <f t="shared" si="1"/>
        <v>12492163</v>
      </c>
      <c r="W32" s="140">
        <f>+[1]Totals!BS72</f>
        <v>1111000</v>
      </c>
      <c r="X32" s="85">
        <f>+[1]Totals!BY72</f>
        <v>600000</v>
      </c>
      <c r="Y32" s="85">
        <f>+[1]Totals!CE72</f>
        <v>1591810</v>
      </c>
      <c r="Z32" s="141">
        <f t="shared" si="2"/>
        <v>3302810</v>
      </c>
      <c r="AB32" s="140">
        <f>+[1]Totals!CQ72</f>
        <v>1002855</v>
      </c>
      <c r="AC32" s="85">
        <f>+[1]Totals!CW72</f>
        <v>12877</v>
      </c>
      <c r="AD32" s="85">
        <f>+[1]Totals!DC72</f>
        <v>0</v>
      </c>
      <c r="AE32" s="141">
        <f t="shared" si="3"/>
        <v>1015732</v>
      </c>
      <c r="AG32" s="140">
        <f>+[1]Totals!DO72</f>
        <v>0</v>
      </c>
      <c r="AH32" s="85">
        <f>+[1]Totals!DU72</f>
        <v>0</v>
      </c>
      <c r="AI32" s="85">
        <f>+[1]Totals!EA72</f>
        <v>0</v>
      </c>
      <c r="AJ32" s="141">
        <f t="shared" si="4"/>
        <v>0</v>
      </c>
    </row>
    <row r="33" spans="1:36" x14ac:dyDescent="0.25">
      <c r="A33" s="14" t="s">
        <v>65</v>
      </c>
      <c r="B33" s="14"/>
      <c r="C33" s="140">
        <v>558240</v>
      </c>
      <c r="D33" s="85">
        <v>0</v>
      </c>
      <c r="E33" s="85">
        <v>0</v>
      </c>
      <c r="F33" s="141">
        <v>558240</v>
      </c>
      <c r="H33" s="140">
        <v>992696</v>
      </c>
      <c r="I33" s="85">
        <v>0</v>
      </c>
      <c r="J33" s="85">
        <v>0</v>
      </c>
      <c r="K33" s="141">
        <v>992696</v>
      </c>
      <c r="M33" s="140">
        <f>+[1]Totals!V73</f>
        <v>0</v>
      </c>
      <c r="N33" s="85">
        <f>+[1]Totals!AB73</f>
        <v>0</v>
      </c>
      <c r="O33" s="85">
        <f>+[1]Totals!AH73</f>
        <v>0</v>
      </c>
      <c r="P33" s="141">
        <f t="shared" si="0"/>
        <v>0</v>
      </c>
      <c r="R33" s="140">
        <f>+[1]Totals!AT73</f>
        <v>0</v>
      </c>
      <c r="S33" s="85">
        <f>+[1]Totals!AZ73</f>
        <v>0</v>
      </c>
      <c r="T33" s="85">
        <f>+[1]Totals!BF73</f>
        <v>0</v>
      </c>
      <c r="U33" s="141">
        <f t="shared" si="1"/>
        <v>0</v>
      </c>
      <c r="W33" s="140">
        <f>+[1]Totals!BS73</f>
        <v>1805770</v>
      </c>
      <c r="X33" s="85">
        <f>+[1]Totals!BY73</f>
        <v>0</v>
      </c>
      <c r="Y33" s="85">
        <f>+[1]Totals!CE73</f>
        <v>0</v>
      </c>
      <c r="Z33" s="141">
        <f t="shared" si="2"/>
        <v>1805770</v>
      </c>
      <c r="AB33" s="140">
        <f>+[1]Totals!CQ73</f>
        <v>0</v>
      </c>
      <c r="AC33" s="85">
        <f>+[1]Totals!CW73</f>
        <v>0</v>
      </c>
      <c r="AD33" s="85">
        <f>+[1]Totals!DC73</f>
        <v>0</v>
      </c>
      <c r="AE33" s="141">
        <f t="shared" si="3"/>
        <v>0</v>
      </c>
      <c r="AG33" s="140">
        <f>+[1]Totals!DO73</f>
        <v>0</v>
      </c>
      <c r="AH33" s="85">
        <f>+[1]Totals!DU73</f>
        <v>0</v>
      </c>
      <c r="AI33" s="85">
        <f>+[1]Totals!EA73</f>
        <v>0</v>
      </c>
      <c r="AJ33" s="141">
        <f t="shared" si="4"/>
        <v>0</v>
      </c>
    </row>
    <row r="34" spans="1:36" x14ac:dyDescent="0.25">
      <c r="A34" s="14" t="s">
        <v>66</v>
      </c>
      <c r="B34" s="14"/>
      <c r="C34" s="140">
        <v>10198855</v>
      </c>
      <c r="D34" s="85">
        <v>1466505</v>
      </c>
      <c r="E34" s="85">
        <v>0</v>
      </c>
      <c r="F34" s="141">
        <v>11665360</v>
      </c>
      <c r="H34" s="140">
        <v>6652953</v>
      </c>
      <c r="I34" s="85">
        <v>1840072</v>
      </c>
      <c r="J34" s="85">
        <v>2957227</v>
      </c>
      <c r="K34" s="141">
        <v>11450252</v>
      </c>
      <c r="M34" s="140">
        <f>+[1]Totals!V74</f>
        <v>25510</v>
      </c>
      <c r="N34" s="85">
        <f>+[1]Totals!AB74</f>
        <v>5658950</v>
      </c>
      <c r="O34" s="85">
        <f>+[1]Totals!AH74</f>
        <v>0</v>
      </c>
      <c r="P34" s="141">
        <f t="shared" si="0"/>
        <v>5684460</v>
      </c>
      <c r="R34" s="140">
        <f>+[1]Totals!AT74</f>
        <v>82300</v>
      </c>
      <c r="S34" s="85">
        <f>+[1]Totals!AZ74</f>
        <v>6194500</v>
      </c>
      <c r="T34" s="85">
        <f>+[1]Totals!BF74</f>
        <v>1789950</v>
      </c>
      <c r="U34" s="141">
        <f t="shared" si="1"/>
        <v>8066750</v>
      </c>
      <c r="W34" s="140">
        <f>+[1]Totals!BS74</f>
        <v>22180</v>
      </c>
      <c r="X34" s="85">
        <f>+[1]Totals!BY74</f>
        <v>7509550</v>
      </c>
      <c r="Y34" s="85">
        <f>+[1]Totals!CE74</f>
        <v>1585850</v>
      </c>
      <c r="Z34" s="141">
        <f t="shared" si="2"/>
        <v>9117580</v>
      </c>
      <c r="AB34" s="140">
        <f>+[1]Totals!CQ74</f>
        <v>0</v>
      </c>
      <c r="AC34" s="85">
        <f>+[1]Totals!CW74</f>
        <v>6000</v>
      </c>
      <c r="AD34" s="85">
        <f>+[1]Totals!DC74</f>
        <v>3553800</v>
      </c>
      <c r="AE34" s="141">
        <f t="shared" si="3"/>
        <v>3559800</v>
      </c>
      <c r="AG34" s="140">
        <f>+[1]Totals!DO74</f>
        <v>0</v>
      </c>
      <c r="AH34" s="85">
        <f>+[1]Totals!DU74</f>
        <v>0</v>
      </c>
      <c r="AI34" s="85">
        <f>+[1]Totals!EA74</f>
        <v>0</v>
      </c>
      <c r="AJ34" s="141">
        <f t="shared" si="4"/>
        <v>0</v>
      </c>
    </row>
    <row r="35" spans="1:36" x14ac:dyDescent="0.25">
      <c r="A35" s="14" t="s">
        <v>67</v>
      </c>
      <c r="B35" s="14"/>
      <c r="C35" s="140">
        <v>26649</v>
      </c>
      <c r="D35" s="85">
        <v>1000</v>
      </c>
      <c r="E35" s="85">
        <v>0</v>
      </c>
      <c r="F35" s="141">
        <v>27649</v>
      </c>
      <c r="H35" s="140">
        <v>0</v>
      </c>
      <c r="I35" s="85">
        <v>175000</v>
      </c>
      <c r="J35" s="85">
        <v>0</v>
      </c>
      <c r="K35" s="141">
        <v>175000</v>
      </c>
      <c r="M35" s="140">
        <f>+[1]Totals!V75</f>
        <v>0</v>
      </c>
      <c r="N35" s="85">
        <f>+[1]Totals!AB75</f>
        <v>0</v>
      </c>
      <c r="O35" s="85">
        <f>+[1]Totals!AH75</f>
        <v>0</v>
      </c>
      <c r="P35" s="141">
        <f t="shared" si="0"/>
        <v>0</v>
      </c>
      <c r="R35" s="140">
        <f>+[1]Totals!AT75</f>
        <v>0</v>
      </c>
      <c r="S35" s="85">
        <f>+[1]Totals!AZ75</f>
        <v>0</v>
      </c>
      <c r="T35" s="85">
        <f>+[1]Totals!BF75</f>
        <v>0</v>
      </c>
      <c r="U35" s="141">
        <f t="shared" si="1"/>
        <v>0</v>
      </c>
      <c r="W35" s="140">
        <f>+[1]Totals!BS75</f>
        <v>0</v>
      </c>
      <c r="X35" s="85">
        <f>+[1]Totals!BY75</f>
        <v>160255</v>
      </c>
      <c r="Y35" s="85">
        <f>+[1]Totals!CE75</f>
        <v>0</v>
      </c>
      <c r="Z35" s="141">
        <f t="shared" si="2"/>
        <v>160255</v>
      </c>
      <c r="AB35" s="140">
        <f>+[1]Totals!CQ75</f>
        <v>0</v>
      </c>
      <c r="AC35" s="85">
        <f>+[1]Totals!CW75</f>
        <v>0</v>
      </c>
      <c r="AD35" s="85">
        <f>+[1]Totals!DC75</f>
        <v>0</v>
      </c>
      <c r="AE35" s="141">
        <f t="shared" si="3"/>
        <v>0</v>
      </c>
      <c r="AG35" s="140">
        <f>+[1]Totals!DO75</f>
        <v>0</v>
      </c>
      <c r="AH35" s="85">
        <f>+[1]Totals!DU75</f>
        <v>0</v>
      </c>
      <c r="AI35" s="85">
        <f>+[1]Totals!EA75</f>
        <v>0</v>
      </c>
      <c r="AJ35" s="141">
        <f t="shared" si="4"/>
        <v>0</v>
      </c>
    </row>
    <row r="36" spans="1:36" x14ac:dyDescent="0.25">
      <c r="A36" s="14" t="s">
        <v>68</v>
      </c>
      <c r="B36" s="14"/>
      <c r="C36" s="140">
        <v>13087597</v>
      </c>
      <c r="D36" s="85">
        <v>7392</v>
      </c>
      <c r="E36" s="85">
        <v>0</v>
      </c>
      <c r="F36" s="141">
        <v>13094989</v>
      </c>
      <c r="H36" s="140">
        <v>3937358</v>
      </c>
      <c r="I36" s="85">
        <v>5000</v>
      </c>
      <c r="J36" s="85">
        <v>0</v>
      </c>
      <c r="K36" s="141">
        <v>3942358</v>
      </c>
      <c r="M36" s="140">
        <f>+[1]Totals!V76</f>
        <v>5645530</v>
      </c>
      <c r="N36" s="85">
        <f>+[1]Totals!AB76</f>
        <v>2109600</v>
      </c>
      <c r="O36" s="85">
        <f>+[1]Totals!AH76</f>
        <v>2316600</v>
      </c>
      <c r="P36" s="141">
        <f t="shared" si="0"/>
        <v>10071730</v>
      </c>
      <c r="R36" s="140">
        <f>+[1]Totals!AT76</f>
        <v>2525780</v>
      </c>
      <c r="S36" s="85">
        <f>+[1]Totals!AZ76</f>
        <v>2565500</v>
      </c>
      <c r="T36" s="85">
        <f>+[1]Totals!BF76</f>
        <v>756000</v>
      </c>
      <c r="U36" s="141">
        <f t="shared" si="1"/>
        <v>5847280</v>
      </c>
      <c r="W36" s="140">
        <f>+[1]Totals!BS76</f>
        <v>4547331</v>
      </c>
      <c r="X36" s="85">
        <f>+[1]Totals!BY76</f>
        <v>4026750</v>
      </c>
      <c r="Y36" s="85">
        <f>+[1]Totals!CE76</f>
        <v>3334450</v>
      </c>
      <c r="Z36" s="141">
        <f t="shared" si="2"/>
        <v>11908531</v>
      </c>
      <c r="AB36" s="140">
        <f>+[1]Totals!CQ76</f>
        <v>5447216</v>
      </c>
      <c r="AC36" s="85">
        <f>+[1]Totals!CW76</f>
        <v>172800</v>
      </c>
      <c r="AD36" s="85">
        <f>+[1]Totals!DC76</f>
        <v>1961849</v>
      </c>
      <c r="AE36" s="141">
        <f t="shared" si="3"/>
        <v>7581865</v>
      </c>
      <c r="AG36" s="140">
        <f>+[1]Totals!DO76</f>
        <v>19500</v>
      </c>
      <c r="AH36" s="85">
        <f>+[1]Totals!DU76</f>
        <v>0</v>
      </c>
      <c r="AI36" s="85">
        <f>+[1]Totals!EA76</f>
        <v>0</v>
      </c>
      <c r="AJ36" s="141">
        <f t="shared" si="4"/>
        <v>19500</v>
      </c>
    </row>
    <row r="37" spans="1:36" x14ac:dyDescent="0.25">
      <c r="A37" s="14" t="s">
        <v>12</v>
      </c>
      <c r="B37" s="14"/>
      <c r="C37" s="140">
        <v>50278533</v>
      </c>
      <c r="D37" s="85">
        <v>1811400</v>
      </c>
      <c r="E37" s="85">
        <v>0</v>
      </c>
      <c r="F37" s="141">
        <v>52089933</v>
      </c>
      <c r="H37" s="140">
        <v>4449900</v>
      </c>
      <c r="I37" s="85">
        <v>11717441</v>
      </c>
      <c r="J37" s="85">
        <v>5567000</v>
      </c>
      <c r="K37" s="141">
        <v>21734341</v>
      </c>
      <c r="M37" s="140">
        <f>+[1]Totals!V77</f>
        <v>1433000</v>
      </c>
      <c r="N37" s="85">
        <f>+[1]Totals!AB77</f>
        <v>33048807</v>
      </c>
      <c r="O37" s="85">
        <f>+[1]Totals!AH77</f>
        <v>2833598</v>
      </c>
      <c r="P37" s="141">
        <f t="shared" si="0"/>
        <v>37315405</v>
      </c>
      <c r="R37" s="140">
        <f>+[1]Totals!AT77</f>
        <v>2636080</v>
      </c>
      <c r="S37" s="85">
        <f>+[1]Totals!AZ77</f>
        <v>25660414</v>
      </c>
      <c r="T37" s="85">
        <f>+[1]Totals!BF77</f>
        <v>126024</v>
      </c>
      <c r="U37" s="141">
        <f t="shared" si="1"/>
        <v>28422518</v>
      </c>
      <c r="W37" s="140">
        <f>+[1]Totals!BS77</f>
        <v>4197815</v>
      </c>
      <c r="X37" s="85">
        <f>+[1]Totals!BY77</f>
        <v>11929066</v>
      </c>
      <c r="Y37" s="85">
        <f>+[1]Totals!CE77</f>
        <v>5965243</v>
      </c>
      <c r="Z37" s="141">
        <f t="shared" si="2"/>
        <v>22092124</v>
      </c>
      <c r="AB37" s="140">
        <f>+[1]Totals!CQ77</f>
        <v>74500</v>
      </c>
      <c r="AC37" s="85">
        <f>+[1]Totals!CW77</f>
        <v>5436438</v>
      </c>
      <c r="AD37" s="85">
        <f>+[1]Totals!DC77</f>
        <v>18020817</v>
      </c>
      <c r="AE37" s="141">
        <f t="shared" si="3"/>
        <v>23531755</v>
      </c>
      <c r="AG37" s="140">
        <f>+[1]Totals!DO77</f>
        <v>48750</v>
      </c>
      <c r="AH37" s="85">
        <f>+[1]Totals!DU77</f>
        <v>38100</v>
      </c>
      <c r="AI37" s="85">
        <f>+[1]Totals!EA77</f>
        <v>9283718</v>
      </c>
      <c r="AJ37" s="141">
        <f t="shared" si="4"/>
        <v>9370568</v>
      </c>
    </row>
    <row r="38" spans="1:36" x14ac:dyDescent="0.25">
      <c r="A38" s="14" t="s">
        <v>69</v>
      </c>
      <c r="B38" s="14"/>
      <c r="C38" s="140">
        <v>3850772</v>
      </c>
      <c r="D38" s="85">
        <v>1527328</v>
      </c>
      <c r="E38" s="85">
        <v>1200000</v>
      </c>
      <c r="F38" s="141">
        <v>6578100</v>
      </c>
      <c r="H38" s="140">
        <v>1530371</v>
      </c>
      <c r="I38" s="85">
        <v>0</v>
      </c>
      <c r="J38" s="85">
        <v>0</v>
      </c>
      <c r="K38" s="141">
        <v>1530371</v>
      </c>
      <c r="M38" s="140">
        <f>+[1]Totals!V78</f>
        <v>1227264</v>
      </c>
      <c r="N38" s="85">
        <f>+[1]Totals!AB78</f>
        <v>0</v>
      </c>
      <c r="O38" s="85">
        <f>+[1]Totals!AH78</f>
        <v>0</v>
      </c>
      <c r="P38" s="141">
        <f t="shared" si="0"/>
        <v>1227264</v>
      </c>
      <c r="R38" s="140">
        <f>+[1]Totals!AT78</f>
        <v>1300000</v>
      </c>
      <c r="S38" s="85">
        <f>+[1]Totals!AZ78</f>
        <v>3508475</v>
      </c>
      <c r="T38" s="85">
        <f>+[1]Totals!BF78</f>
        <v>0</v>
      </c>
      <c r="U38" s="141">
        <f t="shared" si="1"/>
        <v>4808475</v>
      </c>
      <c r="W38" s="140">
        <f>+[1]Totals!BS78</f>
        <v>150000</v>
      </c>
      <c r="X38" s="85">
        <f>+[1]Totals!BY78</f>
        <v>1571700</v>
      </c>
      <c r="Y38" s="85">
        <f>+[1]Totals!CE78</f>
        <v>0</v>
      </c>
      <c r="Z38" s="141">
        <f t="shared" si="2"/>
        <v>1721700</v>
      </c>
      <c r="AB38" s="140">
        <f>+[1]Totals!CQ78</f>
        <v>0</v>
      </c>
      <c r="AC38" s="85">
        <f>+[1]Totals!CW78</f>
        <v>0</v>
      </c>
      <c r="AD38" s="85">
        <f>+[1]Totals!DC78</f>
        <v>0</v>
      </c>
      <c r="AE38" s="141">
        <f t="shared" si="3"/>
        <v>0</v>
      </c>
      <c r="AG38" s="140">
        <f>+[1]Totals!DO78</f>
        <v>0</v>
      </c>
      <c r="AH38" s="85">
        <f>+[1]Totals!DU78</f>
        <v>0</v>
      </c>
      <c r="AI38" s="85">
        <f>+[1]Totals!EA78</f>
        <v>0</v>
      </c>
      <c r="AJ38" s="141">
        <f t="shared" si="4"/>
        <v>0</v>
      </c>
    </row>
    <row r="39" spans="1:36" x14ac:dyDescent="0.25">
      <c r="A39" s="14" t="s">
        <v>13</v>
      </c>
      <c r="B39" s="14"/>
      <c r="C39" s="140">
        <v>11205602</v>
      </c>
      <c r="D39" s="85">
        <v>13200</v>
      </c>
      <c r="E39" s="85">
        <v>0</v>
      </c>
      <c r="F39" s="141">
        <v>11218802</v>
      </c>
      <c r="H39" s="140">
        <v>1525000</v>
      </c>
      <c r="I39" s="85">
        <v>0</v>
      </c>
      <c r="J39" s="85">
        <v>0</v>
      </c>
      <c r="K39" s="141">
        <v>1525000</v>
      </c>
      <c r="M39" s="140">
        <f>+[1]Totals!V79</f>
        <v>6645200</v>
      </c>
      <c r="N39" s="85">
        <f>+[1]Totals!AB79</f>
        <v>0</v>
      </c>
      <c r="O39" s="85">
        <f>+[1]Totals!AH79</f>
        <v>0</v>
      </c>
      <c r="P39" s="141">
        <f t="shared" si="0"/>
        <v>6645200</v>
      </c>
      <c r="R39" s="140">
        <f>+[1]Totals!AT79</f>
        <v>567000</v>
      </c>
      <c r="S39" s="85">
        <f>+[1]Totals!AZ79</f>
        <v>1532845</v>
      </c>
      <c r="T39" s="85">
        <f>+[1]Totals!BF79</f>
        <v>300000</v>
      </c>
      <c r="U39" s="141">
        <f t="shared" si="1"/>
        <v>2399845</v>
      </c>
      <c r="W39" s="140">
        <f>+[1]Totals!BS79</f>
        <v>30000</v>
      </c>
      <c r="X39" s="85">
        <f>+[1]Totals!BY79</f>
        <v>0</v>
      </c>
      <c r="Y39" s="85">
        <f>+[1]Totals!CE79</f>
        <v>1732986</v>
      </c>
      <c r="Z39" s="141">
        <f t="shared" si="2"/>
        <v>1762986</v>
      </c>
      <c r="AB39" s="140">
        <f>+[1]Totals!CQ79</f>
        <v>32000</v>
      </c>
      <c r="AC39" s="85">
        <f>+[1]Totals!CW79</f>
        <v>0</v>
      </c>
      <c r="AD39" s="85">
        <f>+[1]Totals!DC79</f>
        <v>4570306</v>
      </c>
      <c r="AE39" s="141">
        <f t="shared" si="3"/>
        <v>4602306</v>
      </c>
      <c r="AG39" s="140">
        <f>+[1]Totals!DO79</f>
        <v>0</v>
      </c>
      <c r="AH39" s="85">
        <f>+[1]Totals!DU79</f>
        <v>0</v>
      </c>
      <c r="AI39" s="85">
        <f>+[1]Totals!EA79</f>
        <v>0</v>
      </c>
      <c r="AJ39" s="141">
        <f t="shared" si="4"/>
        <v>0</v>
      </c>
    </row>
    <row r="40" spans="1:36" x14ac:dyDescent="0.25">
      <c r="A40" s="14" t="s">
        <v>14</v>
      </c>
      <c r="B40" s="14"/>
      <c r="C40" s="140">
        <v>676120</v>
      </c>
      <c r="D40" s="85">
        <v>4410393</v>
      </c>
      <c r="E40" s="85">
        <v>0</v>
      </c>
      <c r="F40" s="141">
        <v>5086513</v>
      </c>
      <c r="H40" s="140">
        <v>20000</v>
      </c>
      <c r="I40" s="85">
        <v>491025</v>
      </c>
      <c r="J40" s="85">
        <v>0</v>
      </c>
      <c r="K40" s="141">
        <v>511025</v>
      </c>
      <c r="M40" s="140">
        <f>+[1]Totals!V80</f>
        <v>20000</v>
      </c>
      <c r="N40" s="85">
        <f>+[1]Totals!AB80</f>
        <v>660631</v>
      </c>
      <c r="O40" s="85">
        <f>+[1]Totals!AH80</f>
        <v>0</v>
      </c>
      <c r="P40" s="141">
        <f t="shared" si="0"/>
        <v>680631</v>
      </c>
      <c r="R40" s="140">
        <f>+[1]Totals!AT80</f>
        <v>20000</v>
      </c>
      <c r="S40" s="85">
        <f>+[1]Totals!AZ80</f>
        <v>669500</v>
      </c>
      <c r="T40" s="85">
        <f>+[1]Totals!BF80</f>
        <v>0</v>
      </c>
      <c r="U40" s="141">
        <f t="shared" si="1"/>
        <v>689500</v>
      </c>
      <c r="W40" s="140">
        <f>+[1]Totals!BS80</f>
        <v>20000</v>
      </c>
      <c r="X40" s="85">
        <f>+[1]Totals!BY80</f>
        <v>4426531</v>
      </c>
      <c r="Y40" s="85">
        <f>+[1]Totals!CE80</f>
        <v>2405696</v>
      </c>
      <c r="Z40" s="141">
        <f t="shared" si="2"/>
        <v>6852227</v>
      </c>
      <c r="AB40" s="140">
        <f>+[1]Totals!CQ80</f>
        <v>0</v>
      </c>
      <c r="AC40" s="85">
        <f>+[1]Totals!CW80</f>
        <v>0</v>
      </c>
      <c r="AD40" s="85">
        <f>+[1]Totals!DC80</f>
        <v>257000</v>
      </c>
      <c r="AE40" s="141">
        <f t="shared" si="3"/>
        <v>257000</v>
      </c>
      <c r="AG40" s="140">
        <f>+[1]Totals!DO80</f>
        <v>0</v>
      </c>
      <c r="AH40" s="85">
        <f>+[1]Totals!DU80</f>
        <v>0</v>
      </c>
      <c r="AI40" s="85">
        <f>+[1]Totals!EA80</f>
        <v>0</v>
      </c>
      <c r="AJ40" s="141">
        <f t="shared" si="4"/>
        <v>0</v>
      </c>
    </row>
    <row r="41" spans="1:36" x14ac:dyDescent="0.25">
      <c r="A41" s="14" t="s">
        <v>70</v>
      </c>
      <c r="B41" s="14"/>
      <c r="C41" s="140">
        <v>2642960</v>
      </c>
      <c r="D41" s="85">
        <v>0</v>
      </c>
      <c r="E41" s="85">
        <v>0</v>
      </c>
      <c r="F41" s="141">
        <v>2642960</v>
      </c>
      <c r="H41" s="140">
        <v>28006</v>
      </c>
      <c r="I41" s="85">
        <v>0</v>
      </c>
      <c r="J41" s="85">
        <v>0</v>
      </c>
      <c r="K41" s="141">
        <v>28006</v>
      </c>
      <c r="M41" s="140">
        <f>+[1]Totals!V81</f>
        <v>2921039</v>
      </c>
      <c r="N41" s="85">
        <f>+[1]Totals!AB81</f>
        <v>0</v>
      </c>
      <c r="O41" s="85">
        <f>+[1]Totals!AH81</f>
        <v>0</v>
      </c>
      <c r="P41" s="141">
        <f t="shared" si="0"/>
        <v>2921039</v>
      </c>
      <c r="R41" s="140">
        <f>+[1]Totals!AT81</f>
        <v>319451</v>
      </c>
      <c r="S41" s="85">
        <f>+[1]Totals!AZ81</f>
        <v>0</v>
      </c>
      <c r="T41" s="85">
        <f>+[1]Totals!BF81</f>
        <v>0</v>
      </c>
      <c r="U41" s="141">
        <f t="shared" si="1"/>
        <v>319451</v>
      </c>
      <c r="W41" s="140">
        <f>+[1]Totals!BS81</f>
        <v>973389</v>
      </c>
      <c r="X41" s="85">
        <f>+[1]Totals!BY81</f>
        <v>48730</v>
      </c>
      <c r="Y41" s="85">
        <f>+[1]Totals!CE81</f>
        <v>0</v>
      </c>
      <c r="Z41" s="141">
        <f t="shared" si="2"/>
        <v>1022119</v>
      </c>
      <c r="AB41" s="140">
        <f>+[1]Totals!CQ81</f>
        <v>3153082</v>
      </c>
      <c r="AC41" s="85">
        <f>+[1]Totals!CW81</f>
        <v>4400</v>
      </c>
      <c r="AD41" s="85">
        <f>+[1]Totals!DC81</f>
        <v>359960</v>
      </c>
      <c r="AE41" s="141">
        <f t="shared" si="3"/>
        <v>3517442</v>
      </c>
      <c r="AG41" s="140">
        <f>+[1]Totals!DO81</f>
        <v>0</v>
      </c>
      <c r="AH41" s="85">
        <f>+[1]Totals!DU81</f>
        <v>0</v>
      </c>
      <c r="AI41" s="85">
        <f>+[1]Totals!EA81</f>
        <v>0</v>
      </c>
      <c r="AJ41" s="141">
        <f t="shared" si="4"/>
        <v>0</v>
      </c>
    </row>
    <row r="42" spans="1:36" x14ac:dyDescent="0.25">
      <c r="A42" s="14" t="s">
        <v>71</v>
      </c>
      <c r="B42" s="14"/>
      <c r="C42" s="140">
        <v>1079</v>
      </c>
      <c r="D42" s="85">
        <v>0</v>
      </c>
      <c r="E42" s="85">
        <v>0</v>
      </c>
      <c r="F42" s="141">
        <v>1079</v>
      </c>
      <c r="H42" s="140">
        <v>0</v>
      </c>
      <c r="I42" s="85">
        <v>0</v>
      </c>
      <c r="J42" s="85">
        <v>0</v>
      </c>
      <c r="K42" s="141">
        <v>0</v>
      </c>
      <c r="M42" s="140">
        <f>+[1]Totals!V82</f>
        <v>0</v>
      </c>
      <c r="N42" s="85">
        <f>+[1]Totals!AB82</f>
        <v>0</v>
      </c>
      <c r="O42" s="85">
        <f>+[1]Totals!AH82</f>
        <v>0</v>
      </c>
      <c r="P42" s="141">
        <f t="shared" si="0"/>
        <v>0</v>
      </c>
      <c r="R42" s="140">
        <f>+[1]Totals!AT82</f>
        <v>0</v>
      </c>
      <c r="S42" s="85">
        <f>+[1]Totals!AZ82</f>
        <v>0</v>
      </c>
      <c r="T42" s="85">
        <f>+[1]Totals!BF82</f>
        <v>0</v>
      </c>
      <c r="U42" s="141">
        <f t="shared" si="1"/>
        <v>0</v>
      </c>
      <c r="W42" s="140">
        <f>+[1]Totals!BS82</f>
        <v>0</v>
      </c>
      <c r="X42" s="85">
        <f>+[1]Totals!BY82</f>
        <v>0</v>
      </c>
      <c r="Y42" s="85">
        <f>+[1]Totals!CE82</f>
        <v>0</v>
      </c>
      <c r="Z42" s="141">
        <f t="shared" si="2"/>
        <v>0</v>
      </c>
      <c r="AB42" s="140">
        <f>+[1]Totals!CQ82</f>
        <v>0</v>
      </c>
      <c r="AC42" s="85">
        <f>+[1]Totals!CW82</f>
        <v>0</v>
      </c>
      <c r="AD42" s="85">
        <f>+[1]Totals!DC82</f>
        <v>0</v>
      </c>
      <c r="AE42" s="141">
        <f t="shared" si="3"/>
        <v>0</v>
      </c>
      <c r="AG42" s="140">
        <f>+[1]Totals!DO82</f>
        <v>0</v>
      </c>
      <c r="AH42" s="85">
        <f>+[1]Totals!DU82</f>
        <v>0</v>
      </c>
      <c r="AI42" s="85">
        <f>+[1]Totals!EA82</f>
        <v>0</v>
      </c>
      <c r="AJ42" s="141">
        <f t="shared" si="4"/>
        <v>0</v>
      </c>
    </row>
    <row r="43" spans="1:36" x14ac:dyDescent="0.25">
      <c r="A43" s="14" t="s">
        <v>98</v>
      </c>
      <c r="B43" s="14"/>
      <c r="C43" s="140">
        <v>15881</v>
      </c>
      <c r="D43" s="85">
        <v>0</v>
      </c>
      <c r="E43" s="85">
        <v>0</v>
      </c>
      <c r="F43" s="141">
        <v>15881</v>
      </c>
      <c r="H43" s="140">
        <v>4450</v>
      </c>
      <c r="I43" s="85">
        <v>0</v>
      </c>
      <c r="J43" s="85">
        <v>0</v>
      </c>
      <c r="K43" s="141">
        <v>4450</v>
      </c>
      <c r="M43" s="140">
        <f>+[1]Totals!V83</f>
        <v>10999</v>
      </c>
      <c r="N43" s="85">
        <f>+[1]Totals!AB83</f>
        <v>137300</v>
      </c>
      <c r="O43" s="85">
        <f>+[1]Totals!AH83</f>
        <v>0</v>
      </c>
      <c r="P43" s="141">
        <f t="shared" si="0"/>
        <v>148299</v>
      </c>
      <c r="R43" s="140">
        <f>+[1]Totals!AT83</f>
        <v>0</v>
      </c>
      <c r="S43" s="85">
        <f>+[1]Totals!AZ83</f>
        <v>0</v>
      </c>
      <c r="T43" s="85">
        <f>+[1]Totals!BF83</f>
        <v>0</v>
      </c>
      <c r="U43" s="141">
        <f t="shared" si="1"/>
        <v>0</v>
      </c>
      <c r="W43" s="140">
        <f>+[1]Totals!BS83</f>
        <v>12850</v>
      </c>
      <c r="X43" s="85">
        <f>+[1]Totals!BY83</f>
        <v>0</v>
      </c>
      <c r="Y43" s="85">
        <f>+[1]Totals!CE83</f>
        <v>0</v>
      </c>
      <c r="Z43" s="141">
        <f t="shared" si="2"/>
        <v>12850</v>
      </c>
      <c r="AB43" s="140">
        <f>+[1]Totals!CQ83</f>
        <v>0</v>
      </c>
      <c r="AC43" s="85">
        <f>+[1]Totals!CW83</f>
        <v>0</v>
      </c>
      <c r="AD43" s="85">
        <f>+[1]Totals!DC83</f>
        <v>155950</v>
      </c>
      <c r="AE43" s="141">
        <f t="shared" si="3"/>
        <v>155950</v>
      </c>
      <c r="AG43" s="140">
        <f>+[1]Totals!DO83</f>
        <v>0</v>
      </c>
      <c r="AH43" s="85">
        <f>+[1]Totals!DU83</f>
        <v>0</v>
      </c>
      <c r="AI43" s="85">
        <f>+[1]Totals!EA83</f>
        <v>0</v>
      </c>
      <c r="AJ43" s="141">
        <f t="shared" si="4"/>
        <v>0</v>
      </c>
    </row>
    <row r="44" spans="1:36" x14ac:dyDescent="0.25">
      <c r="A44" t="s">
        <v>73</v>
      </c>
      <c r="C44" s="140">
        <v>13894627</v>
      </c>
      <c r="D44" s="85">
        <v>30500</v>
      </c>
      <c r="E44" s="85">
        <v>0</v>
      </c>
      <c r="F44" s="141">
        <v>13925127</v>
      </c>
      <c r="H44" s="140">
        <v>5879670</v>
      </c>
      <c r="I44" s="85">
        <v>15700</v>
      </c>
      <c r="J44" s="85">
        <v>0</v>
      </c>
      <c r="K44" s="141">
        <v>5895370</v>
      </c>
      <c r="M44" s="140">
        <f>+[1]Totals!V84</f>
        <v>1014050</v>
      </c>
      <c r="N44" s="85">
        <f>+[1]Totals!AB84</f>
        <v>0</v>
      </c>
      <c r="O44" s="85">
        <f>+[1]Totals!AH84</f>
        <v>0</v>
      </c>
      <c r="P44" s="141">
        <f t="shared" si="0"/>
        <v>1014050</v>
      </c>
      <c r="R44" s="140">
        <f>+[1]Totals!AT84</f>
        <v>18618859</v>
      </c>
      <c r="S44" s="85">
        <f>+[1]Totals!AZ84</f>
        <v>280000</v>
      </c>
      <c r="T44" s="85">
        <f>+[1]Totals!BF84</f>
        <v>0</v>
      </c>
      <c r="U44" s="141">
        <f t="shared" si="1"/>
        <v>18898859</v>
      </c>
      <c r="W44" s="140">
        <f>+[1]Totals!BS84</f>
        <v>286000</v>
      </c>
      <c r="X44" s="85">
        <f>+[1]Totals!BY84</f>
        <v>37750</v>
      </c>
      <c r="Y44" s="85">
        <f>+[1]Totals!CE84</f>
        <v>0</v>
      </c>
      <c r="Z44" s="141">
        <f t="shared" si="2"/>
        <v>323750</v>
      </c>
      <c r="AB44" s="140">
        <f>+[1]Totals!CQ84</f>
        <v>1737010</v>
      </c>
      <c r="AC44" s="85">
        <f>+[1]Totals!CW84</f>
        <v>59950</v>
      </c>
      <c r="AD44" s="85">
        <f>+[1]Totals!DC84</f>
        <v>0</v>
      </c>
      <c r="AE44" s="141">
        <f t="shared" si="3"/>
        <v>1796960</v>
      </c>
      <c r="AG44" s="140">
        <f>+[1]Totals!DO84</f>
        <v>7285020</v>
      </c>
      <c r="AH44" s="85">
        <f>+[1]Totals!DU84</f>
        <v>148850</v>
      </c>
      <c r="AI44" s="85">
        <f>+[1]Totals!EA84</f>
        <v>144300</v>
      </c>
      <c r="AJ44" s="141">
        <f t="shared" si="4"/>
        <v>7578170</v>
      </c>
    </row>
    <row r="45" spans="1:36" x14ac:dyDescent="0.25">
      <c r="A45" t="s">
        <v>74</v>
      </c>
      <c r="C45" s="140">
        <v>5311607</v>
      </c>
      <c r="D45" s="85">
        <v>15000</v>
      </c>
      <c r="E45" s="85">
        <v>0</v>
      </c>
      <c r="F45" s="141">
        <v>5326607</v>
      </c>
      <c r="H45" s="140">
        <v>2477851</v>
      </c>
      <c r="I45" s="85">
        <v>203104</v>
      </c>
      <c r="J45" s="85">
        <v>0</v>
      </c>
      <c r="K45" s="141">
        <v>2680955</v>
      </c>
      <c r="M45" s="140">
        <f>+[1]Totals!V85</f>
        <v>2328517</v>
      </c>
      <c r="N45" s="85">
        <f>+[1]Totals!AB85</f>
        <v>288300</v>
      </c>
      <c r="O45" s="85">
        <f>+[1]Totals!AH85</f>
        <v>0</v>
      </c>
      <c r="P45" s="141">
        <f t="shared" si="0"/>
        <v>2616817</v>
      </c>
      <c r="R45" s="140">
        <f>+[1]Totals!AT85</f>
        <v>4735329</v>
      </c>
      <c r="S45" s="85">
        <f>+[1]Totals!AZ85</f>
        <v>1133421</v>
      </c>
      <c r="T45" s="85">
        <f>+[1]Totals!BF85</f>
        <v>0</v>
      </c>
      <c r="U45" s="141">
        <f t="shared" si="1"/>
        <v>5868750</v>
      </c>
      <c r="W45" s="140">
        <f>+[1]Totals!BS85</f>
        <v>180250</v>
      </c>
      <c r="X45" s="85">
        <f>+[1]Totals!BY85</f>
        <v>0</v>
      </c>
      <c r="Y45" s="85">
        <f>+[1]Totals!CE85</f>
        <v>43500</v>
      </c>
      <c r="Z45" s="141">
        <f t="shared" si="2"/>
        <v>223750</v>
      </c>
      <c r="AB45" s="140">
        <f>+[1]Totals!CQ85</f>
        <v>80550</v>
      </c>
      <c r="AC45" s="85">
        <f>+[1]Totals!CW85</f>
        <v>65000</v>
      </c>
      <c r="AD45" s="85">
        <f>+[1]Totals!DC85</f>
        <v>0</v>
      </c>
      <c r="AE45" s="141">
        <f t="shared" si="3"/>
        <v>145550</v>
      </c>
      <c r="AG45" s="140">
        <f>+[1]Totals!DO85</f>
        <v>98350</v>
      </c>
      <c r="AH45" s="85">
        <f>+[1]Totals!DU85</f>
        <v>0</v>
      </c>
      <c r="AI45" s="85">
        <f>+[1]Totals!EA85</f>
        <v>0</v>
      </c>
      <c r="AJ45" s="141">
        <f t="shared" si="4"/>
        <v>98350</v>
      </c>
    </row>
    <row r="46" spans="1:36" x14ac:dyDescent="0.25">
      <c r="A46" s="14" t="s">
        <v>75</v>
      </c>
      <c r="B46" s="14"/>
      <c r="C46" s="140">
        <v>0</v>
      </c>
      <c r="D46" s="85">
        <v>0</v>
      </c>
      <c r="E46" s="85">
        <v>0</v>
      </c>
      <c r="F46" s="141">
        <v>0</v>
      </c>
      <c r="H46" s="140">
        <v>0</v>
      </c>
      <c r="I46" s="85">
        <v>0</v>
      </c>
      <c r="J46" s="85">
        <v>0</v>
      </c>
      <c r="K46" s="141">
        <v>0</v>
      </c>
      <c r="M46" s="140">
        <f>+[1]Totals!V86</f>
        <v>10000</v>
      </c>
      <c r="N46" s="85">
        <f>+[1]Totals!AB86</f>
        <v>0</v>
      </c>
      <c r="O46" s="85">
        <f>+[1]Totals!AH86</f>
        <v>0</v>
      </c>
      <c r="P46" s="141">
        <f t="shared" si="0"/>
        <v>10000</v>
      </c>
      <c r="R46" s="140">
        <f>+[1]Totals!AT86</f>
        <v>10000</v>
      </c>
      <c r="S46" s="85">
        <f>+[1]Totals!AZ86</f>
        <v>0</v>
      </c>
      <c r="T46" s="85">
        <f>+[1]Totals!BF86</f>
        <v>0</v>
      </c>
      <c r="U46" s="141">
        <f t="shared" si="1"/>
        <v>10000</v>
      </c>
      <c r="W46" s="140">
        <f>+[1]Totals!BS86</f>
        <v>0</v>
      </c>
      <c r="X46" s="85">
        <f>+[1]Totals!BY86</f>
        <v>0</v>
      </c>
      <c r="Y46" s="85">
        <f>+[1]Totals!CE86</f>
        <v>0</v>
      </c>
      <c r="Z46" s="141">
        <f t="shared" si="2"/>
        <v>0</v>
      </c>
      <c r="AB46" s="140">
        <f>+[1]Totals!CQ86</f>
        <v>0</v>
      </c>
      <c r="AC46" s="85">
        <f>+[1]Totals!CW86</f>
        <v>0</v>
      </c>
      <c r="AD46" s="85">
        <f>+[1]Totals!DC86</f>
        <v>0</v>
      </c>
      <c r="AE46" s="141">
        <f t="shared" si="3"/>
        <v>0</v>
      </c>
      <c r="AG46" s="140">
        <f>+[1]Totals!DO86</f>
        <v>0</v>
      </c>
      <c r="AH46" s="85">
        <f>+[1]Totals!DU86</f>
        <v>0</v>
      </c>
      <c r="AI46" s="85">
        <f>+[1]Totals!EA86</f>
        <v>0</v>
      </c>
      <c r="AJ46" s="141">
        <f t="shared" si="4"/>
        <v>0</v>
      </c>
    </row>
    <row r="47" spans="1:36" x14ac:dyDescent="0.25">
      <c r="A47" s="14" t="s">
        <v>76</v>
      </c>
      <c r="B47" s="14"/>
      <c r="C47" s="140">
        <v>10616448</v>
      </c>
      <c r="D47" s="85">
        <v>1436359</v>
      </c>
      <c r="E47" s="85">
        <v>0</v>
      </c>
      <c r="F47" s="141">
        <v>12052807</v>
      </c>
      <c r="H47" s="140">
        <v>11066399</v>
      </c>
      <c r="I47" s="85">
        <v>2064677</v>
      </c>
      <c r="J47" s="85">
        <v>0</v>
      </c>
      <c r="K47" s="141">
        <v>13131076</v>
      </c>
      <c r="M47" s="140">
        <f>+[1]Totals!V87</f>
        <v>9789652</v>
      </c>
      <c r="N47" s="85">
        <f>+[1]Totals!AB87</f>
        <v>2065937</v>
      </c>
      <c r="O47" s="85">
        <f>+[1]Totals!AH87</f>
        <v>0</v>
      </c>
      <c r="P47" s="141">
        <f t="shared" si="0"/>
        <v>11855589</v>
      </c>
      <c r="R47" s="140">
        <f>+[1]Totals!AT87</f>
        <v>3234616</v>
      </c>
      <c r="S47" s="85">
        <f>+[1]Totals!AZ87</f>
        <v>7512157</v>
      </c>
      <c r="T47" s="85">
        <f>+[1]Totals!BF87</f>
        <v>0</v>
      </c>
      <c r="U47" s="141">
        <f t="shared" si="1"/>
        <v>10746773</v>
      </c>
      <c r="W47" s="140">
        <f>+[1]Totals!BS87</f>
        <v>3087925</v>
      </c>
      <c r="X47" s="85">
        <f>+[1]Totals!BY87</f>
        <v>15685141</v>
      </c>
      <c r="Y47" s="85">
        <f>+[1]Totals!CE87</f>
        <v>0</v>
      </c>
      <c r="Z47" s="141">
        <f t="shared" si="2"/>
        <v>18773066</v>
      </c>
      <c r="AB47" s="140">
        <f>+[1]Totals!CQ87</f>
        <v>542807</v>
      </c>
      <c r="AC47" s="85">
        <f>+[1]Totals!CW87</f>
        <v>7689977</v>
      </c>
      <c r="AD47" s="85">
        <f>+[1]Totals!DC87</f>
        <v>40000</v>
      </c>
      <c r="AE47" s="141">
        <f t="shared" si="3"/>
        <v>8272784</v>
      </c>
      <c r="AG47" s="140">
        <f>+[1]Totals!DO87</f>
        <v>0</v>
      </c>
      <c r="AH47" s="85">
        <f>+[1]Totals!DU87</f>
        <v>2519982</v>
      </c>
      <c r="AI47" s="85">
        <f>+[1]Totals!EA87</f>
        <v>40000</v>
      </c>
      <c r="AJ47" s="141">
        <f t="shared" si="4"/>
        <v>2559982</v>
      </c>
    </row>
    <row r="48" spans="1:36" x14ac:dyDescent="0.25">
      <c r="A48" s="14" t="s">
        <v>77</v>
      </c>
      <c r="B48" s="14"/>
      <c r="C48" s="140">
        <v>1255234</v>
      </c>
      <c r="D48" s="85">
        <v>0</v>
      </c>
      <c r="E48" s="85">
        <v>0</v>
      </c>
      <c r="F48" s="141">
        <v>1255234</v>
      </c>
      <c r="H48" s="140">
        <v>3617995</v>
      </c>
      <c r="I48" s="85">
        <v>2004715</v>
      </c>
      <c r="J48" s="85">
        <v>0</v>
      </c>
      <c r="K48" s="141">
        <v>5622710</v>
      </c>
      <c r="M48" s="140">
        <f>+[1]Totals!V88</f>
        <v>63200</v>
      </c>
      <c r="N48" s="85">
        <f>+[1]Totals!AB88</f>
        <v>380650</v>
      </c>
      <c r="O48" s="85">
        <f>+[1]Totals!AH88</f>
        <v>0</v>
      </c>
      <c r="P48" s="141">
        <f t="shared" si="0"/>
        <v>443850</v>
      </c>
      <c r="R48" s="140">
        <f>+[1]Totals!AT88</f>
        <v>163250</v>
      </c>
      <c r="S48" s="85">
        <f>+[1]Totals!AZ88</f>
        <v>6552950</v>
      </c>
      <c r="T48" s="85">
        <f>+[1]Totals!BF88</f>
        <v>0</v>
      </c>
      <c r="U48" s="141">
        <f t="shared" si="1"/>
        <v>6716200</v>
      </c>
      <c r="W48" s="140">
        <f>+[1]Totals!BS88</f>
        <v>0</v>
      </c>
      <c r="X48" s="85">
        <f>+[1]Totals!BY88</f>
        <v>745200</v>
      </c>
      <c r="Y48" s="85">
        <f>+[1]Totals!CE88</f>
        <v>0</v>
      </c>
      <c r="Z48" s="141">
        <f t="shared" si="2"/>
        <v>745200</v>
      </c>
      <c r="AB48" s="140">
        <f>+[1]Totals!CQ88</f>
        <v>0</v>
      </c>
      <c r="AC48" s="85">
        <f>+[1]Totals!CW88</f>
        <v>0</v>
      </c>
      <c r="AD48" s="85">
        <f>+[1]Totals!DC88</f>
        <v>262550</v>
      </c>
      <c r="AE48" s="141">
        <f t="shared" si="3"/>
        <v>262550</v>
      </c>
      <c r="AG48" s="140">
        <f>+[1]Totals!DO88</f>
        <v>0</v>
      </c>
      <c r="AH48" s="85">
        <f>+[1]Totals!DU88</f>
        <v>0</v>
      </c>
      <c r="AI48" s="85">
        <f>+[1]Totals!EA88</f>
        <v>108900</v>
      </c>
      <c r="AJ48" s="141">
        <f t="shared" si="4"/>
        <v>108900</v>
      </c>
    </row>
    <row r="49" spans="1:36" x14ac:dyDescent="0.25">
      <c r="A49" s="14" t="s">
        <v>15</v>
      </c>
      <c r="B49" s="14"/>
      <c r="C49" s="140">
        <v>12571395</v>
      </c>
      <c r="D49" s="85">
        <v>46500</v>
      </c>
      <c r="E49" s="85">
        <v>0</v>
      </c>
      <c r="F49" s="141">
        <v>12617895</v>
      </c>
      <c r="H49" s="140">
        <v>15572238</v>
      </c>
      <c r="I49" s="85">
        <v>6863400</v>
      </c>
      <c r="J49" s="85">
        <v>403840</v>
      </c>
      <c r="K49" s="141">
        <v>22839478</v>
      </c>
      <c r="M49" s="140">
        <f>+[1]Totals!V89</f>
        <v>0</v>
      </c>
      <c r="N49" s="85">
        <f>+[1]Totals!AB89</f>
        <v>2850557</v>
      </c>
      <c r="O49" s="85">
        <f>+[1]Totals!AH89</f>
        <v>0</v>
      </c>
      <c r="P49" s="141">
        <f t="shared" si="0"/>
        <v>2850557</v>
      </c>
      <c r="R49" s="140">
        <f>+[1]Totals!AT89</f>
        <v>0</v>
      </c>
      <c r="S49" s="85">
        <f>+[1]Totals!AZ89</f>
        <v>13790423</v>
      </c>
      <c r="T49" s="85">
        <f>+[1]Totals!BF89</f>
        <v>0</v>
      </c>
      <c r="U49" s="141">
        <f t="shared" si="1"/>
        <v>13790423</v>
      </c>
      <c r="W49" s="140">
        <f>+[1]Totals!BS89</f>
        <v>2718480</v>
      </c>
      <c r="X49" s="85">
        <f>+[1]Totals!BY89</f>
        <v>12259521</v>
      </c>
      <c r="Y49" s="85">
        <f>+[1]Totals!CE89</f>
        <v>7540249</v>
      </c>
      <c r="Z49" s="141">
        <f t="shared" si="2"/>
        <v>22518250</v>
      </c>
      <c r="AB49" s="140">
        <f>+[1]Totals!CQ89</f>
        <v>0</v>
      </c>
      <c r="AC49" s="85">
        <f>+[1]Totals!CW89</f>
        <v>0</v>
      </c>
      <c r="AD49" s="85">
        <f>+[1]Totals!DC89</f>
        <v>2159162</v>
      </c>
      <c r="AE49" s="141">
        <f t="shared" si="3"/>
        <v>2159162</v>
      </c>
      <c r="AG49" s="140">
        <f>+[1]Totals!DO89</f>
        <v>0</v>
      </c>
      <c r="AH49" s="85">
        <f>+[1]Totals!DU89</f>
        <v>0</v>
      </c>
      <c r="AI49" s="85">
        <f>+[1]Totals!EA89</f>
        <v>2243670</v>
      </c>
      <c r="AJ49" s="141">
        <f t="shared" si="4"/>
        <v>2243670</v>
      </c>
    </row>
    <row r="50" spans="1:36" x14ac:dyDescent="0.25">
      <c r="A50" s="14" t="s">
        <v>78</v>
      </c>
      <c r="B50" s="14"/>
      <c r="C50" s="140">
        <v>3094824</v>
      </c>
      <c r="D50" s="85">
        <v>1000</v>
      </c>
      <c r="E50" s="85">
        <v>0</v>
      </c>
      <c r="F50" s="141">
        <v>3095824</v>
      </c>
      <c r="H50" s="140">
        <v>2511500</v>
      </c>
      <c r="I50" s="85">
        <v>4872462</v>
      </c>
      <c r="J50" s="85">
        <v>0</v>
      </c>
      <c r="K50" s="141">
        <v>7383962</v>
      </c>
      <c r="M50" s="140">
        <f>+[1]Totals!V90</f>
        <v>43350</v>
      </c>
      <c r="N50" s="85">
        <f>+[1]Totals!AB90</f>
        <v>600000</v>
      </c>
      <c r="O50" s="85">
        <f>+[1]Totals!AH90</f>
        <v>0</v>
      </c>
      <c r="P50" s="141">
        <f t="shared" si="0"/>
        <v>643350</v>
      </c>
      <c r="R50" s="140">
        <f>+[1]Totals!AT90</f>
        <v>21000</v>
      </c>
      <c r="S50" s="85">
        <f>+[1]Totals!AZ90</f>
        <v>1525341</v>
      </c>
      <c r="T50" s="85">
        <f>+[1]Totals!BF90</f>
        <v>0</v>
      </c>
      <c r="U50" s="141">
        <f t="shared" si="1"/>
        <v>1546341</v>
      </c>
      <c r="W50" s="140">
        <f>+[1]Totals!BS90</f>
        <v>37000</v>
      </c>
      <c r="X50" s="85">
        <f>+[1]Totals!BY90</f>
        <v>12228535</v>
      </c>
      <c r="Y50" s="85">
        <f>+[1]Totals!CE90</f>
        <v>0</v>
      </c>
      <c r="Z50" s="141">
        <f t="shared" si="2"/>
        <v>12265535</v>
      </c>
      <c r="AB50" s="140">
        <f>+[1]Totals!CQ90</f>
        <v>400</v>
      </c>
      <c r="AC50" s="85">
        <f>+[1]Totals!CW90</f>
        <v>3259715</v>
      </c>
      <c r="AD50" s="85">
        <f>+[1]Totals!DC90</f>
        <v>280994</v>
      </c>
      <c r="AE50" s="141">
        <f t="shared" si="3"/>
        <v>3541109</v>
      </c>
      <c r="AG50" s="140">
        <f>+[1]Totals!DO90</f>
        <v>0</v>
      </c>
      <c r="AH50" s="85">
        <f>+[1]Totals!DU90</f>
        <v>200990</v>
      </c>
      <c r="AI50" s="85">
        <f>+[1]Totals!EA90</f>
        <v>280994</v>
      </c>
      <c r="AJ50" s="141">
        <f t="shared" si="4"/>
        <v>481984</v>
      </c>
    </row>
    <row r="51" spans="1:36" x14ac:dyDescent="0.25">
      <c r="A51" s="14" t="s">
        <v>79</v>
      </c>
      <c r="B51" s="14"/>
      <c r="C51" s="140">
        <v>0</v>
      </c>
      <c r="D51" s="85">
        <v>619610</v>
      </c>
      <c r="E51" s="85">
        <v>0</v>
      </c>
      <c r="F51" s="141">
        <v>619610</v>
      </c>
      <c r="H51" s="140">
        <v>0</v>
      </c>
      <c r="I51" s="85">
        <v>0</v>
      </c>
      <c r="J51" s="85">
        <v>0</v>
      </c>
      <c r="K51" s="141">
        <v>0</v>
      </c>
      <c r="M51" s="140">
        <f>+[1]Totals!V91</f>
        <v>0</v>
      </c>
      <c r="N51" s="85">
        <f>+[1]Totals!AB91</f>
        <v>1071376</v>
      </c>
      <c r="O51" s="85">
        <f>+[1]Totals!AH91</f>
        <v>0</v>
      </c>
      <c r="P51" s="141">
        <f t="shared" si="0"/>
        <v>1071376</v>
      </c>
      <c r="R51" s="140">
        <f>+[1]Totals!AT91</f>
        <v>0</v>
      </c>
      <c r="S51" s="85">
        <f>+[1]Totals!AZ91</f>
        <v>0</v>
      </c>
      <c r="T51" s="85">
        <f>+[1]Totals!BF91</f>
        <v>0</v>
      </c>
      <c r="U51" s="141">
        <f t="shared" si="1"/>
        <v>0</v>
      </c>
      <c r="W51" s="140">
        <f>+[1]Totals!BS91</f>
        <v>0</v>
      </c>
      <c r="X51" s="85">
        <f>+[1]Totals!BY91</f>
        <v>247660</v>
      </c>
      <c r="Y51" s="85">
        <f>+[1]Totals!CE91</f>
        <v>0</v>
      </c>
      <c r="Z51" s="141">
        <f t="shared" si="2"/>
        <v>247660</v>
      </c>
      <c r="AB51" s="140">
        <f>+[1]Totals!CQ91</f>
        <v>0</v>
      </c>
      <c r="AC51" s="85">
        <f>+[1]Totals!CW91</f>
        <v>1679592</v>
      </c>
      <c r="AD51" s="85">
        <f>+[1]Totals!DC91</f>
        <v>0</v>
      </c>
      <c r="AE51" s="141">
        <f t="shared" si="3"/>
        <v>1679592</v>
      </c>
      <c r="AG51" s="140">
        <f>+[1]Totals!DO91</f>
        <v>0</v>
      </c>
      <c r="AH51" s="85">
        <f>+[1]Totals!DU91</f>
        <v>0</v>
      </c>
      <c r="AI51" s="85">
        <f>+[1]Totals!EA91</f>
        <v>0</v>
      </c>
      <c r="AJ51" s="141">
        <f t="shared" si="4"/>
        <v>0</v>
      </c>
    </row>
    <row r="52" spans="1:36" x14ac:dyDescent="0.25">
      <c r="A52" s="14" t="s">
        <v>16</v>
      </c>
      <c r="B52" s="14"/>
      <c r="C52" s="140">
        <v>2496403</v>
      </c>
      <c r="D52" s="85">
        <v>0</v>
      </c>
      <c r="E52" s="85">
        <v>0</v>
      </c>
      <c r="F52" s="141">
        <v>2496403</v>
      </c>
      <c r="H52" s="140">
        <v>1291242</v>
      </c>
      <c r="I52" s="85">
        <v>0</v>
      </c>
      <c r="J52" s="85">
        <v>0</v>
      </c>
      <c r="K52" s="141">
        <v>1291242</v>
      </c>
      <c r="M52" s="140">
        <f>+[1]Totals!V92</f>
        <v>2588652</v>
      </c>
      <c r="N52" s="85">
        <f>+[1]Totals!AB92</f>
        <v>0</v>
      </c>
      <c r="O52" s="85">
        <f>+[1]Totals!AH92</f>
        <v>0</v>
      </c>
      <c r="P52" s="141">
        <f t="shared" si="0"/>
        <v>2588652</v>
      </c>
      <c r="R52" s="140">
        <f>+[1]Totals!AT92</f>
        <v>1846558</v>
      </c>
      <c r="S52" s="85">
        <f>+[1]Totals!AZ92</f>
        <v>0</v>
      </c>
      <c r="T52" s="85">
        <f>+[1]Totals!BF92</f>
        <v>0</v>
      </c>
      <c r="U52" s="141">
        <f t="shared" si="1"/>
        <v>1846558</v>
      </c>
      <c r="W52" s="140">
        <f>+[1]Totals!BS92</f>
        <v>900000</v>
      </c>
      <c r="X52" s="85">
        <f>+[1]Totals!BY92</f>
        <v>0</v>
      </c>
      <c r="Y52" s="85">
        <f>+[1]Totals!CE92</f>
        <v>0</v>
      </c>
      <c r="Z52" s="141">
        <f t="shared" si="2"/>
        <v>900000</v>
      </c>
      <c r="AB52" s="140">
        <f>+[1]Totals!CQ92</f>
        <v>2441175</v>
      </c>
      <c r="AC52" s="85">
        <f>+[1]Totals!CW92</f>
        <v>0</v>
      </c>
      <c r="AD52" s="85">
        <f>+[1]Totals!DC92</f>
        <v>0</v>
      </c>
      <c r="AE52" s="141">
        <f t="shared" si="3"/>
        <v>2441175</v>
      </c>
      <c r="AG52" s="140">
        <f>+[1]Totals!DO92</f>
        <v>0</v>
      </c>
      <c r="AH52" s="85">
        <f>+[1]Totals!DU92</f>
        <v>0</v>
      </c>
      <c r="AI52" s="85">
        <f>+[1]Totals!EA92</f>
        <v>0</v>
      </c>
      <c r="AJ52" s="141">
        <f t="shared" si="4"/>
        <v>0</v>
      </c>
    </row>
    <row r="53" spans="1:36" s="2" customFormat="1" ht="12.75" x14ac:dyDescent="0.2">
      <c r="A53" s="2" t="s">
        <v>23</v>
      </c>
      <c r="C53" s="81">
        <v>358382643</v>
      </c>
      <c r="D53" s="142">
        <v>22725811</v>
      </c>
      <c r="E53" s="142">
        <v>4145100</v>
      </c>
      <c r="F53" s="143">
        <v>385253554</v>
      </c>
      <c r="G53" s="45"/>
      <c r="H53" s="81">
        <v>153758109</v>
      </c>
      <c r="I53" s="142">
        <v>43439801</v>
      </c>
      <c r="J53" s="142">
        <v>12012401</v>
      </c>
      <c r="K53" s="143">
        <v>209210311</v>
      </c>
      <c r="L53" s="45"/>
      <c r="M53" s="81">
        <f>SUM(M6:M52)</f>
        <v>92753263</v>
      </c>
      <c r="N53" s="142">
        <f>SUM(N6:N52)</f>
        <v>94009812</v>
      </c>
      <c r="O53" s="142">
        <f>SUM(O6:O52)</f>
        <v>18819331</v>
      </c>
      <c r="P53" s="143">
        <f>SUM(P6:P52)</f>
        <v>205582406</v>
      </c>
      <c r="R53" s="81">
        <f>SUM(R6:R52)</f>
        <v>106402017</v>
      </c>
      <c r="S53" s="142">
        <f>SUM(S6:S52)</f>
        <v>131685470</v>
      </c>
      <c r="T53" s="142">
        <f>SUM(T6:T52)</f>
        <v>21372034</v>
      </c>
      <c r="U53" s="143">
        <f>SUM(U6:U52)</f>
        <v>259459521</v>
      </c>
      <c r="W53" s="81">
        <f>SUM(W6:W52)</f>
        <v>42955054</v>
      </c>
      <c r="X53" s="142">
        <f>SUM(X6:X52)</f>
        <v>112604454</v>
      </c>
      <c r="Y53" s="142">
        <f>SUM(Y6:Y52)</f>
        <v>39815659</v>
      </c>
      <c r="Z53" s="143">
        <f>SUM(Z6:Z52)</f>
        <v>195375167</v>
      </c>
      <c r="AB53" s="81">
        <f>SUM(AB6:AB52)</f>
        <v>27963799</v>
      </c>
      <c r="AC53" s="81">
        <f t="shared" ref="AC53:AD53" si="5">SUM(AC6:AC52)</f>
        <v>54655410</v>
      </c>
      <c r="AD53" s="81">
        <f t="shared" si="5"/>
        <v>84906150</v>
      </c>
      <c r="AE53" s="144">
        <f t="shared" si="3"/>
        <v>167525359</v>
      </c>
      <c r="AG53" s="81">
        <f>SUM(AG6:AG52)</f>
        <v>11143391</v>
      </c>
      <c r="AH53" s="81">
        <f t="shared" ref="AH53:AI53" si="6">SUM(AH6:AH52)</f>
        <v>8739038</v>
      </c>
      <c r="AI53" s="81">
        <f t="shared" si="6"/>
        <v>46166172</v>
      </c>
      <c r="AJ53" s="144">
        <f t="shared" si="4"/>
        <v>66048601</v>
      </c>
    </row>
    <row r="54" spans="1:36" s="2" customFormat="1" ht="12.75" x14ac:dyDescent="0.2">
      <c r="A54" s="2" t="s">
        <v>99</v>
      </c>
      <c r="C54" s="145">
        <f>+C53/$F53</f>
        <v>0.93025136115940932</v>
      </c>
      <c r="D54" s="145">
        <f t="shared" ref="D54:F54" si="7">+D53/$F53</f>
        <v>5.8989231284288166E-2</v>
      </c>
      <c r="E54" s="145">
        <f t="shared" si="7"/>
        <v>1.0759407556302518E-2</v>
      </c>
      <c r="F54" s="145">
        <f t="shared" si="7"/>
        <v>1</v>
      </c>
      <c r="G54" s="45"/>
      <c r="H54" s="145">
        <f>+H53/$K53</f>
        <v>0.73494517676999194</v>
      </c>
      <c r="I54" s="145">
        <f>+I53/$K53</f>
        <v>0.20763699835043026</v>
      </c>
      <c r="J54" s="145">
        <f>+J53/$K53</f>
        <v>5.7417824879577757E-2</v>
      </c>
      <c r="K54" s="145">
        <f>+K53/$K53</f>
        <v>1</v>
      </c>
      <c r="L54" s="45"/>
      <c r="M54" s="145">
        <f>+M53/$P53</f>
        <v>0.45117315632544935</v>
      </c>
      <c r="N54" s="145">
        <f>+N53/$P53</f>
        <v>0.45728529901532528</v>
      </c>
      <c r="O54" s="145">
        <f>+O53/$P53</f>
        <v>9.1541544659225357E-2</v>
      </c>
      <c r="P54" s="145">
        <f>+P53/$P53</f>
        <v>1</v>
      </c>
      <c r="R54" s="145">
        <f>+R53/$U53</f>
        <v>0.41009100991903857</v>
      </c>
      <c r="S54" s="145">
        <f>+S53/$U53</f>
        <v>0.50753762857675211</v>
      </c>
      <c r="T54" s="145">
        <f>+T53/$U53</f>
        <v>8.2371361504209359E-2</v>
      </c>
      <c r="U54" s="145">
        <f>+U53/$U53</f>
        <v>1</v>
      </c>
      <c r="W54" s="145">
        <f>+W53/Z53</f>
        <v>0.21985933350475395</v>
      </c>
      <c r="X54" s="145">
        <f>+X53/Z53</f>
        <v>0.57634987971628959</v>
      </c>
      <c r="Y54" s="145">
        <f>+Y53/Z53</f>
        <v>0.2037907867789564</v>
      </c>
      <c r="Z54" s="145">
        <f>+Z53/Z53</f>
        <v>1</v>
      </c>
      <c r="AB54" s="145">
        <f>+AB53/AE53</f>
        <v>0.1669227821204072</v>
      </c>
      <c r="AC54" s="145">
        <f>+AC53/AE53</f>
        <v>0.32625156171132275</v>
      </c>
      <c r="AD54" s="145">
        <f>+AD53/AE53</f>
        <v>0.50682565616827002</v>
      </c>
      <c r="AE54" s="145">
        <f>+AE53/AE53</f>
        <v>1</v>
      </c>
      <c r="AG54" s="145">
        <f>+AG53/AJ53</f>
        <v>0.16871501941426437</v>
      </c>
      <c r="AH54" s="145">
        <f>+AH53/AJ53</f>
        <v>0.13231223474362463</v>
      </c>
      <c r="AI54" s="145">
        <f>+AI53/AJ53</f>
        <v>0.698972745842111</v>
      </c>
      <c r="AJ54" s="145">
        <f>+AJ53/AJ53</f>
        <v>1</v>
      </c>
    </row>
    <row r="55" spans="1:36" s="2" customFormat="1" ht="12.75" x14ac:dyDescent="0.2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R55" s="45"/>
      <c r="S55" s="45"/>
      <c r="T55" s="45"/>
      <c r="U55" s="45"/>
      <c r="W55" s="45"/>
      <c r="X55" s="45"/>
      <c r="Y55" s="45"/>
      <c r="Z55" s="45"/>
      <c r="AB55" s="45"/>
      <c r="AC55" s="45"/>
      <c r="AD55" s="45"/>
      <c r="AE55" s="45"/>
      <c r="AG55" s="45"/>
      <c r="AH55" s="45"/>
      <c r="AI55" s="45"/>
      <c r="AJ55" s="45"/>
    </row>
  </sheetData>
  <mergeCells count="8">
    <mergeCell ref="AB2:AE2"/>
    <mergeCell ref="AG2:AJ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75A6-3916-410C-B8B1-9EDC1A1C4A95}">
  <sheetPr>
    <pageSetUpPr fitToPage="1"/>
  </sheetPr>
  <dimension ref="A1:L99"/>
  <sheetViews>
    <sheetView workbookViewId="0">
      <selection activeCell="N52" sqref="N52"/>
    </sheetView>
  </sheetViews>
  <sheetFormatPr defaultColWidth="8.85546875" defaultRowHeight="12.75" x14ac:dyDescent="0.2"/>
  <cols>
    <col min="1" max="1" width="18.85546875" style="2" customWidth="1"/>
    <col min="2" max="2" width="15.28515625" style="45" customWidth="1"/>
    <col min="3" max="3" width="10" style="45" customWidth="1"/>
    <col min="4" max="7" width="11" style="45" customWidth="1"/>
    <col min="8" max="8" width="11.28515625" style="17" customWidth="1"/>
    <col min="9" max="9" width="10" style="17" customWidth="1"/>
    <col min="10" max="10" width="10.28515625" style="17" customWidth="1"/>
    <col min="11" max="11" width="10.140625" style="17" customWidth="1"/>
    <col min="12" max="12" width="11.5703125" style="17" customWidth="1"/>
    <col min="13" max="13" width="9.28515625" style="14" customWidth="1"/>
    <col min="14" max="14" width="10.28515625" style="14" customWidth="1"/>
    <col min="15" max="15" width="8.28515625" style="14" customWidth="1"/>
    <col min="16" max="16" width="11.5703125" style="14" customWidth="1"/>
    <col min="17" max="17" width="4.28515625" style="14" customWidth="1"/>
    <col min="18" max="18" width="11.28515625" style="14" customWidth="1"/>
    <col min="19" max="19" width="9.28515625" style="14" customWidth="1"/>
    <col min="20" max="20" width="10.28515625" style="14" customWidth="1"/>
    <col min="21" max="21" width="8.28515625" style="14" customWidth="1"/>
    <col min="22" max="22" width="11.5703125" style="14" customWidth="1"/>
    <col min="23" max="23" width="3.7109375" style="14" customWidth="1"/>
    <col min="24" max="24" width="11.28515625" style="14" customWidth="1"/>
    <col min="25" max="25" width="9.28515625" style="14" customWidth="1"/>
    <col min="26" max="26" width="10.28515625" style="14" customWidth="1"/>
    <col min="27" max="27" width="10.140625" style="14" customWidth="1"/>
    <col min="28" max="28" width="11.5703125" style="14" customWidth="1"/>
    <col min="29" max="29" width="3.28515625" style="14" customWidth="1"/>
    <col min="30" max="30" width="11.28515625" style="14" customWidth="1"/>
    <col min="31" max="31" width="10" style="14" customWidth="1"/>
    <col min="32" max="32" width="10.28515625" style="14" customWidth="1"/>
    <col min="33" max="33" width="10.140625" style="14" customWidth="1"/>
    <col min="34" max="34" width="11.5703125" style="14" customWidth="1"/>
    <col min="35" max="16384" width="8.85546875" style="14"/>
  </cols>
  <sheetData>
    <row r="1" spans="1:12" s="3" customFormat="1" ht="18" x14ac:dyDescent="0.25">
      <c r="A1" s="146" t="s">
        <v>100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6" customHeight="1" x14ac:dyDescent="0.25">
      <c r="A2" s="134" t="s">
        <v>19</v>
      </c>
      <c r="B2" s="224" t="s">
        <v>101</v>
      </c>
      <c r="C2" s="232">
        <v>2020</v>
      </c>
      <c r="D2" s="234">
        <v>2021</v>
      </c>
      <c r="E2" s="234">
        <v>2022</v>
      </c>
      <c r="F2" s="232">
        <v>2023</v>
      </c>
      <c r="G2" s="232">
        <v>2024</v>
      </c>
      <c r="H2" s="229">
        <v>2025</v>
      </c>
      <c r="I2" s="230"/>
      <c r="J2" s="230"/>
      <c r="K2" s="230"/>
      <c r="L2" s="231"/>
    </row>
    <row r="3" spans="1:12" s="62" customFormat="1" ht="16.149999999999999" customHeight="1" x14ac:dyDescent="0.25">
      <c r="A3" s="147" t="s">
        <v>0</v>
      </c>
      <c r="B3" s="225"/>
      <c r="C3" s="233"/>
      <c r="D3" s="235"/>
      <c r="E3" s="235"/>
      <c r="F3" s="233"/>
      <c r="G3" s="233"/>
      <c r="H3" s="63" t="s">
        <v>102</v>
      </c>
      <c r="I3" s="63" t="s">
        <v>103</v>
      </c>
      <c r="J3" s="63" t="s">
        <v>104</v>
      </c>
      <c r="K3" s="63" t="s">
        <v>105</v>
      </c>
      <c r="L3" s="63" t="s">
        <v>23</v>
      </c>
    </row>
    <row r="4" spans="1:12" x14ac:dyDescent="0.2">
      <c r="A4" s="14" t="s">
        <v>106</v>
      </c>
      <c r="B4" s="148">
        <v>16915626</v>
      </c>
      <c r="C4" s="148">
        <v>3329750</v>
      </c>
      <c r="D4" s="148">
        <f>+'[1]Ex Africa 2021'!B1193</f>
        <v>2340550</v>
      </c>
      <c r="E4" s="148">
        <f>+'[1]Ex Africa 2022'!B1193</f>
        <v>427350</v>
      </c>
      <c r="F4" s="149">
        <f>+'[1]Ex-Africa 2023'!B1193</f>
        <v>770464</v>
      </c>
      <c r="G4" s="150">
        <v>239667</v>
      </c>
      <c r="H4" s="48">
        <f>+'[1]Ex-Africa 2025'!B5+'[1]Ex-Africa 2025'!B402+'[1]Ex-Africa 2025'!B799</f>
        <v>458773</v>
      </c>
      <c r="I4" s="148">
        <f>+'[1]Ex-Africa 2025'!B104+'[1]Ex-Africa 2025'!B501+'[1]Ex-Africa 2025'!B898</f>
        <v>0</v>
      </c>
      <c r="J4" s="148">
        <f>+'[1]Ex-Africa 2025'!B203+'[1]Ex-Africa 2025'!B600+'[1]Ex-Africa 2025'!B997</f>
        <v>0</v>
      </c>
      <c r="K4" s="148">
        <f>+'[1]Ex-Africa 2025'!B302+'[1]Ex-Africa 2025'!B699+'[1]Ex-Africa 2025'!B1096</f>
        <v>0</v>
      </c>
      <c r="L4" s="150">
        <f t="shared" ref="L4:L67" si="0">SUM(H4:K4)</f>
        <v>458773</v>
      </c>
    </row>
    <row r="5" spans="1:12" x14ac:dyDescent="0.2">
      <c r="A5" s="14" t="s">
        <v>107</v>
      </c>
      <c r="B5" s="148">
        <v>900</v>
      </c>
      <c r="C5" s="151">
        <v>0</v>
      </c>
      <c r="D5" s="148">
        <f>+'[1]Ex Africa 2021'!B1194</f>
        <v>0</v>
      </c>
      <c r="E5" s="148">
        <f>+'[1]Ex Africa 2022'!B1194</f>
        <v>0</v>
      </c>
      <c r="F5" s="149">
        <f>+'[1]Ex-Africa 2023'!B1194</f>
        <v>0</v>
      </c>
      <c r="G5" s="76">
        <v>0</v>
      </c>
      <c r="H5" s="48">
        <f>+'[1]Ex-Africa 2025'!B6+'[1]Ex-Africa 2025'!B403+'[1]Ex-Africa 2025'!B800</f>
        <v>0</v>
      </c>
      <c r="I5" s="148">
        <f>+'[1]Ex-Africa 2025'!B105+'[1]Ex-Africa 2025'!B502+'[1]Ex-Africa 2025'!B899</f>
        <v>0</v>
      </c>
      <c r="J5" s="148">
        <f>+'[1]Ex-Africa 2024'!G204+'[1]Ex-Africa 2024'!G601+'[1]Ex-Africa 2024'!G998</f>
        <v>0</v>
      </c>
      <c r="K5" s="148">
        <f>+'[1]Ex-Africa 2025'!B303+'[1]Ex-Africa 2025'!B700+'[1]Ex-Africa 2025'!B1097</f>
        <v>0</v>
      </c>
      <c r="L5" s="76">
        <f t="shared" si="0"/>
        <v>0</v>
      </c>
    </row>
    <row r="6" spans="1:12" x14ac:dyDescent="0.2">
      <c r="A6" s="14" t="s">
        <v>108</v>
      </c>
      <c r="B6" s="148">
        <v>1050</v>
      </c>
      <c r="C6" s="151">
        <v>0</v>
      </c>
      <c r="D6" s="148">
        <f>+'[1]Ex Africa 2021'!B1195</f>
        <v>0</v>
      </c>
      <c r="E6" s="148">
        <f>+'[1]Ex Africa 2022'!B1195</f>
        <v>0</v>
      </c>
      <c r="F6" s="149">
        <f>+'[1]Ex-Africa 2023'!B1195</f>
        <v>0</v>
      </c>
      <c r="G6" s="76">
        <v>0</v>
      </c>
      <c r="H6" s="48">
        <f>+'[1]Ex-Africa 2025'!B7+'[1]Ex-Africa 2025'!B404+'[1]Ex-Africa 2025'!B801</f>
        <v>0</v>
      </c>
      <c r="I6" s="148">
        <f>+'[1]Ex-Africa 2025'!B106+'[1]Ex-Africa 2025'!B503+'[1]Ex-Africa 2025'!B900</f>
        <v>0</v>
      </c>
      <c r="J6" s="148">
        <f>+'[1]Ex-Africa 2024'!G205+'[1]Ex-Africa 2024'!G602+'[1]Ex-Africa 2024'!G999</f>
        <v>0</v>
      </c>
      <c r="K6" s="148">
        <f>+'[1]Ex-Africa 2025'!B304+'[1]Ex-Africa 2025'!B701+'[1]Ex-Africa 2025'!B1098</f>
        <v>0</v>
      </c>
      <c r="L6" s="76">
        <f t="shared" si="0"/>
        <v>0</v>
      </c>
    </row>
    <row r="7" spans="1:12" x14ac:dyDescent="0.2">
      <c r="A7" s="14" t="s">
        <v>109</v>
      </c>
      <c r="B7" s="148">
        <v>222600</v>
      </c>
      <c r="C7" s="151">
        <v>0</v>
      </c>
      <c r="D7" s="148">
        <f>+'[1]Ex Africa 2021'!B1196</f>
        <v>9200</v>
      </c>
      <c r="E7" s="148">
        <f>+'[1]Ex Africa 2022'!B1196</f>
        <v>0</v>
      </c>
      <c r="F7" s="149">
        <f>+'[1]Ex-Africa 2023'!B1196</f>
        <v>3460</v>
      </c>
      <c r="G7" s="76">
        <v>12506</v>
      </c>
      <c r="H7" s="48">
        <f>+'[1]Ex-Africa 2025'!B8+'[1]Ex-Africa 2025'!B405+'[1]Ex-Africa 2025'!B802</f>
        <v>0</v>
      </c>
      <c r="I7" s="148">
        <f>+'[1]Ex-Africa 2025'!B107+'[1]Ex-Africa 2025'!B504+'[1]Ex-Africa 2025'!B901</f>
        <v>0</v>
      </c>
      <c r="J7" s="148">
        <f>+'[1]Ex-Africa 2024'!G206+'[1]Ex-Africa 2024'!G603+'[1]Ex-Africa 2024'!G1000</f>
        <v>0</v>
      </c>
      <c r="K7" s="148">
        <f>+'[1]Ex-Africa 2025'!B305+'[1]Ex-Africa 2025'!B702+'[1]Ex-Africa 2025'!B1099</f>
        <v>0</v>
      </c>
      <c r="L7" s="76">
        <f t="shared" si="0"/>
        <v>0</v>
      </c>
    </row>
    <row r="8" spans="1:12" x14ac:dyDescent="0.2">
      <c r="A8" s="14" t="s">
        <v>110</v>
      </c>
      <c r="B8" s="148">
        <v>30000</v>
      </c>
      <c r="C8" s="151">
        <v>0</v>
      </c>
      <c r="D8" s="148">
        <f>+'[1]Ex Africa 2021'!B1197</f>
        <v>0</v>
      </c>
      <c r="E8" s="148">
        <f>+'[1]Ex Africa 2022'!B1197</f>
        <v>0</v>
      </c>
      <c r="F8" s="149">
        <f>+'[1]Ex-Africa 2023'!B1197</f>
        <v>0</v>
      </c>
      <c r="G8" s="76">
        <v>0</v>
      </c>
      <c r="H8" s="48">
        <f>+'[1]Ex-Africa 2025'!B9+'[1]Ex-Africa 2025'!B406+'[1]Ex-Africa 2025'!B803</f>
        <v>0</v>
      </c>
      <c r="I8" s="148">
        <f>+'[1]Ex-Africa 2025'!B108+'[1]Ex-Africa 2025'!B505+'[1]Ex-Africa 2025'!B902</f>
        <v>0</v>
      </c>
      <c r="J8" s="148">
        <f>+'[1]Ex-Africa 2024'!G207+'[1]Ex-Africa 2024'!G604+'[1]Ex-Africa 2024'!G1001</f>
        <v>0</v>
      </c>
      <c r="K8" s="148">
        <f>+'[1]Ex-Africa 2025'!B306+'[1]Ex-Africa 2025'!B703+'[1]Ex-Africa 2025'!B1100</f>
        <v>0</v>
      </c>
      <c r="L8" s="76">
        <f t="shared" si="0"/>
        <v>0</v>
      </c>
    </row>
    <row r="9" spans="1:12" x14ac:dyDescent="0.2">
      <c r="A9" s="14" t="s">
        <v>111</v>
      </c>
      <c r="B9" s="148">
        <v>10200</v>
      </c>
      <c r="C9" s="151">
        <v>0</v>
      </c>
      <c r="D9" s="148">
        <f>+'[1]Ex Africa 2021'!B1198</f>
        <v>0</v>
      </c>
      <c r="E9" s="148">
        <f>+'[1]Ex Africa 2022'!B1198</f>
        <v>0</v>
      </c>
      <c r="F9" s="149">
        <f>+'[1]Ex-Africa 2023'!B1198</f>
        <v>0</v>
      </c>
      <c r="G9" s="76">
        <v>0</v>
      </c>
      <c r="H9" s="48">
        <f>+'[1]Ex-Africa 2025'!B10+'[1]Ex-Africa 2025'!B407+'[1]Ex-Africa 2025'!B804</f>
        <v>0</v>
      </c>
      <c r="I9" s="148">
        <f>+'[1]Ex-Africa 2025'!B109+'[1]Ex-Africa 2025'!B506+'[1]Ex-Africa 2025'!B903</f>
        <v>0</v>
      </c>
      <c r="J9" s="148">
        <f>+'[1]Ex-Africa 2024'!G208+'[1]Ex-Africa 2024'!G605+'[1]Ex-Africa 2024'!G1002</f>
        <v>0</v>
      </c>
      <c r="K9" s="148">
        <f>+'[1]Ex-Africa 2025'!B307+'[1]Ex-Africa 2025'!B704+'[1]Ex-Africa 2025'!B1101</f>
        <v>0</v>
      </c>
      <c r="L9" s="76">
        <f t="shared" si="0"/>
        <v>0</v>
      </c>
    </row>
    <row r="10" spans="1:12" x14ac:dyDescent="0.2">
      <c r="A10" s="14" t="s">
        <v>112</v>
      </c>
      <c r="B10" s="148">
        <v>11109205</v>
      </c>
      <c r="C10" s="151">
        <v>1310700</v>
      </c>
      <c r="D10" s="148">
        <f>+'[1]Ex Africa 2021'!B1199</f>
        <v>961155</v>
      </c>
      <c r="E10" s="148">
        <f>+'[1]Ex Africa 2022'!B1199</f>
        <v>2147911</v>
      </c>
      <c r="F10" s="149">
        <f>+'[1]Ex-Africa 2023'!B1199</f>
        <v>11000</v>
      </c>
      <c r="G10" s="76">
        <v>192529</v>
      </c>
      <c r="H10" s="48">
        <f>+'[1]Ex-Africa 2025'!B11+'[1]Ex-Africa 2025'!B408+'[1]Ex-Africa 2025'!B805</f>
        <v>228000</v>
      </c>
      <c r="I10" s="148">
        <f>+'[1]Ex-Africa 2025'!B110+'[1]Ex-Africa 2025'!B507+'[1]Ex-Africa 2025'!B904</f>
        <v>0</v>
      </c>
      <c r="J10" s="148">
        <f>+'[1]Ex-Africa 2024'!G209+'[1]Ex-Africa 2024'!G606+'[1]Ex-Africa 2024'!G1003</f>
        <v>0</v>
      </c>
      <c r="K10" s="148">
        <f>+'[1]Ex-Africa 2025'!B308+'[1]Ex-Africa 2025'!B705+'[1]Ex-Africa 2025'!B1102</f>
        <v>0</v>
      </c>
      <c r="L10" s="76">
        <f t="shared" si="0"/>
        <v>228000</v>
      </c>
    </row>
    <row r="11" spans="1:12" x14ac:dyDescent="0.2">
      <c r="A11" s="14" t="s">
        <v>113</v>
      </c>
      <c r="B11" s="148">
        <v>4550</v>
      </c>
      <c r="C11" s="151">
        <v>0</v>
      </c>
      <c r="D11" s="148">
        <f>+'[1]Ex Africa 2021'!B1200</f>
        <v>0</v>
      </c>
      <c r="E11" s="148">
        <f>+'[1]Ex Africa 2022'!B1200</f>
        <v>0</v>
      </c>
      <c r="F11" s="149">
        <f>+'[1]Ex-Africa 2023'!B1200</f>
        <v>0</v>
      </c>
      <c r="G11" s="76">
        <v>0</v>
      </c>
      <c r="H11" s="48">
        <f>+'[1]Ex-Africa 2025'!B12+'[1]Ex-Africa 2025'!B409+'[1]Ex-Africa 2025'!B806</f>
        <v>0</v>
      </c>
      <c r="I11" s="148">
        <f>+'[1]Ex-Africa 2025'!B111+'[1]Ex-Africa 2025'!B508+'[1]Ex-Africa 2025'!B905</f>
        <v>0</v>
      </c>
      <c r="J11" s="148">
        <f>+'[1]Ex-Africa 2024'!G210+'[1]Ex-Africa 2024'!G607+'[1]Ex-Africa 2024'!G1004</f>
        <v>0</v>
      </c>
      <c r="K11" s="148">
        <f>+'[1]Ex-Africa 2025'!B309+'[1]Ex-Africa 2025'!B706+'[1]Ex-Africa 2025'!B1103</f>
        <v>0</v>
      </c>
      <c r="L11" s="76">
        <f t="shared" si="0"/>
        <v>0</v>
      </c>
    </row>
    <row r="12" spans="1:12" x14ac:dyDescent="0.2">
      <c r="A12" s="14" t="s">
        <v>114</v>
      </c>
      <c r="B12" s="148">
        <v>276029</v>
      </c>
      <c r="C12" s="151">
        <v>133000</v>
      </c>
      <c r="D12" s="148">
        <f>+'[1]Ex Africa 2021'!B1201</f>
        <v>143550</v>
      </c>
      <c r="E12" s="148">
        <f>+'[1]Ex Africa 2022'!B1201</f>
        <v>129860</v>
      </c>
      <c r="F12" s="149">
        <f>+'[1]Ex-Africa 2023'!B1201</f>
        <v>44700</v>
      </c>
      <c r="G12" s="76">
        <v>119250</v>
      </c>
      <c r="H12" s="48">
        <f>+'[1]Ex-Africa 2025'!B13+'[1]Ex-Africa 2025'!B410+'[1]Ex-Africa 2025'!B807</f>
        <v>12500</v>
      </c>
      <c r="I12" s="148">
        <f>+'[1]Ex-Africa 2025'!B112+'[1]Ex-Africa 2025'!B509+'[1]Ex-Africa 2025'!B906</f>
        <v>0</v>
      </c>
      <c r="J12" s="148">
        <f>+'[1]Ex-Africa 2024'!G211+'[1]Ex-Africa 2024'!G608+'[1]Ex-Africa 2024'!G1005</f>
        <v>0</v>
      </c>
      <c r="K12" s="148">
        <f>+'[1]Ex-Africa 2025'!B310+'[1]Ex-Africa 2025'!B707+'[1]Ex-Africa 2025'!B1104</f>
        <v>0</v>
      </c>
      <c r="L12" s="76">
        <f t="shared" si="0"/>
        <v>12500</v>
      </c>
    </row>
    <row r="13" spans="1:12" x14ac:dyDescent="0.2">
      <c r="A13" s="14" t="s">
        <v>115</v>
      </c>
      <c r="B13" s="148">
        <v>26190</v>
      </c>
      <c r="C13" s="151">
        <v>8000</v>
      </c>
      <c r="D13" s="148">
        <f>+'[1]Ex Africa 2021'!B1202</f>
        <v>0</v>
      </c>
      <c r="E13" s="148">
        <f>+'[1]Ex Africa 2022'!B1202</f>
        <v>0</v>
      </c>
      <c r="F13" s="149">
        <f>+'[1]Ex-Africa 2023'!B1202</f>
        <v>0</v>
      </c>
      <c r="G13" s="76">
        <v>0</v>
      </c>
      <c r="H13" s="48">
        <f>+'[1]Ex-Africa 2025'!B14+'[1]Ex-Africa 2025'!B411+'[1]Ex-Africa 2025'!B808</f>
        <v>0</v>
      </c>
      <c r="I13" s="148">
        <f>+'[1]Ex-Africa 2025'!B113+'[1]Ex-Africa 2025'!B510+'[1]Ex-Africa 2025'!B907</f>
        <v>0</v>
      </c>
      <c r="J13" s="148">
        <f>+'[1]Ex-Africa 2024'!G212+'[1]Ex-Africa 2024'!G609+'[1]Ex-Africa 2024'!G1006</f>
        <v>0</v>
      </c>
      <c r="K13" s="148">
        <f>+'[1]Ex-Africa 2025'!B311+'[1]Ex-Africa 2025'!B708+'[1]Ex-Africa 2025'!B1105</f>
        <v>0</v>
      </c>
      <c r="L13" s="76">
        <f t="shared" si="0"/>
        <v>0</v>
      </c>
    </row>
    <row r="14" spans="1:12" x14ac:dyDescent="0.2">
      <c r="A14" s="14" t="s">
        <v>116</v>
      </c>
      <c r="B14" s="148">
        <v>456969</v>
      </c>
      <c r="C14" s="151">
        <v>146328</v>
      </c>
      <c r="D14" s="148">
        <f>+'[1]Ex Africa 2021'!B1203</f>
        <v>5000</v>
      </c>
      <c r="E14" s="148">
        <f>+'[1]Ex Africa 2022'!B1203</f>
        <v>123991</v>
      </c>
      <c r="F14" s="149">
        <f>+'[1]Ex-Africa 2023'!B1203</f>
        <v>0</v>
      </c>
      <c r="G14" s="76">
        <v>0</v>
      </c>
      <c r="H14" s="48">
        <f>+'[1]Ex-Africa 2025'!B15+'[1]Ex-Africa 2025'!B412+'[1]Ex-Africa 2025'!B809</f>
        <v>10000</v>
      </c>
      <c r="I14" s="148">
        <f>+'[1]Ex-Africa 2025'!B114+'[1]Ex-Africa 2025'!B511+'[1]Ex-Africa 2025'!B908</f>
        <v>0</v>
      </c>
      <c r="J14" s="148">
        <f>+'[1]Ex-Africa 2024'!G213+'[1]Ex-Africa 2024'!G610+'[1]Ex-Africa 2024'!G1007</f>
        <v>0</v>
      </c>
      <c r="K14" s="148">
        <f>+'[1]Ex-Africa 2025'!B312+'[1]Ex-Africa 2025'!B709+'[1]Ex-Africa 2025'!B1106</f>
        <v>0</v>
      </c>
      <c r="L14" s="76">
        <f t="shared" si="0"/>
        <v>10000</v>
      </c>
    </row>
    <row r="15" spans="1:12" x14ac:dyDescent="0.2">
      <c r="A15" s="14" t="s">
        <v>117</v>
      </c>
      <c r="B15" s="148">
        <v>425499</v>
      </c>
      <c r="C15" s="151">
        <v>108200</v>
      </c>
      <c r="D15" s="148">
        <f>+'[1]Ex Africa 2021'!B1204</f>
        <v>20000</v>
      </c>
      <c r="E15" s="148">
        <f>+'[1]Ex Africa 2022'!B1204</f>
        <v>115500</v>
      </c>
      <c r="F15" s="149">
        <f>+'[1]Ex-Africa 2023'!B1204</f>
        <v>30000</v>
      </c>
      <c r="G15" s="76">
        <v>115500</v>
      </c>
      <c r="H15" s="48">
        <f>+'[1]Ex-Africa 2025'!B16+'[1]Ex-Africa 2025'!B413+'[1]Ex-Africa 2025'!B810</f>
        <v>0</v>
      </c>
      <c r="I15" s="148">
        <f>+'[1]Ex-Africa 2025'!B115+'[1]Ex-Africa 2025'!B512+'[1]Ex-Africa 2025'!B909</f>
        <v>0</v>
      </c>
      <c r="J15" s="148">
        <f>+'[1]Ex-Africa 2024'!G214+'[1]Ex-Africa 2024'!G611+'[1]Ex-Africa 2024'!G1008</f>
        <v>0</v>
      </c>
      <c r="K15" s="148">
        <f>+'[1]Ex-Africa 2025'!B313+'[1]Ex-Africa 2025'!B710+'[1]Ex-Africa 2025'!B1107</f>
        <v>0</v>
      </c>
      <c r="L15" s="76">
        <f t="shared" si="0"/>
        <v>0</v>
      </c>
    </row>
    <row r="16" spans="1:12" x14ac:dyDescent="0.2">
      <c r="A16" s="14" t="s">
        <v>118</v>
      </c>
      <c r="B16" s="148">
        <v>2958800</v>
      </c>
      <c r="C16" s="151">
        <v>77450</v>
      </c>
      <c r="D16" s="148">
        <f>+'[1]Ex Africa 2021'!B1205</f>
        <v>200550</v>
      </c>
      <c r="E16" s="148">
        <f>+'[1]Ex Africa 2022'!B1205</f>
        <v>36000</v>
      </c>
      <c r="F16" s="149">
        <f>+'[1]Ex-Africa 2023'!B1205</f>
        <v>0</v>
      </c>
      <c r="G16" s="76">
        <v>250000</v>
      </c>
      <c r="H16" s="48">
        <f>+'[1]Ex-Africa 2025'!B17+'[1]Ex-Africa 2025'!B414+'[1]Ex-Africa 2025'!B811</f>
        <v>150000</v>
      </c>
      <c r="I16" s="148">
        <f>+'[1]Ex-Africa 2025'!B116+'[1]Ex-Africa 2025'!B513+'[1]Ex-Africa 2025'!B910</f>
        <v>0</v>
      </c>
      <c r="J16" s="148">
        <f>+'[1]Ex-Africa 2024'!G215+'[1]Ex-Africa 2024'!G612+'[1]Ex-Africa 2024'!G1009</f>
        <v>0</v>
      </c>
      <c r="K16" s="148">
        <f>+'[1]Ex-Africa 2025'!B314+'[1]Ex-Africa 2025'!B711+'[1]Ex-Africa 2025'!B1108</f>
        <v>0</v>
      </c>
      <c r="L16" s="76">
        <f t="shared" si="0"/>
        <v>150000</v>
      </c>
    </row>
    <row r="17" spans="1:12" x14ac:dyDescent="0.2">
      <c r="A17" s="14" t="s">
        <v>119</v>
      </c>
      <c r="B17" s="148">
        <v>13105471</v>
      </c>
      <c r="C17" s="151">
        <v>250000</v>
      </c>
      <c r="D17" s="148">
        <f>+'[1]Ex Africa 2021'!B1206</f>
        <v>887100</v>
      </c>
      <c r="E17" s="148">
        <f>+'[1]Ex Africa 2022'!B1206</f>
        <v>215900</v>
      </c>
      <c r="F17" s="149">
        <f>+'[1]Ex-Africa 2023'!B1206</f>
        <v>209100</v>
      </c>
      <c r="G17" s="76">
        <v>594150</v>
      </c>
      <c r="H17" s="48">
        <f>+'[1]Ex-Africa 2025'!B18+'[1]Ex-Africa 2025'!B415+'[1]Ex-Africa 2025'!B812</f>
        <v>100050</v>
      </c>
      <c r="I17" s="148">
        <f>+'[1]Ex-Africa 2025'!B117+'[1]Ex-Africa 2025'!B514+'[1]Ex-Africa 2025'!B911</f>
        <v>0</v>
      </c>
      <c r="J17" s="148">
        <f>+'[1]Ex-Africa 2024'!G216+'[1]Ex-Africa 2024'!G613+'[1]Ex-Africa 2024'!G1010</f>
        <v>0</v>
      </c>
      <c r="K17" s="148">
        <f>+'[1]Ex-Africa 2025'!B315+'[1]Ex-Africa 2025'!B712+'[1]Ex-Africa 2025'!B1109</f>
        <v>0</v>
      </c>
      <c r="L17" s="76">
        <f t="shared" si="0"/>
        <v>100050</v>
      </c>
    </row>
    <row r="18" spans="1:12" x14ac:dyDescent="0.2">
      <c r="A18" s="14" t="s">
        <v>120</v>
      </c>
      <c r="B18" s="148">
        <v>26000</v>
      </c>
      <c r="C18" s="151">
        <v>0</v>
      </c>
      <c r="D18" s="148">
        <f>+'[1]Ex Africa 2021'!B1207</f>
        <v>0</v>
      </c>
      <c r="E18" s="148">
        <f>+'[1]Ex Africa 2022'!B1207</f>
        <v>0</v>
      </c>
      <c r="F18" s="149">
        <f>+'[1]Ex-Africa 2023'!B1207</f>
        <v>0</v>
      </c>
      <c r="G18" s="76">
        <v>0</v>
      </c>
      <c r="H18" s="48">
        <f>+'[1]Ex-Africa 2025'!B19+'[1]Ex-Africa 2025'!B416+'[1]Ex-Africa 2025'!B813</f>
        <v>0</v>
      </c>
      <c r="I18" s="148">
        <f>+'[1]Ex-Africa 2025'!B118+'[1]Ex-Africa 2025'!B515+'[1]Ex-Africa 2025'!B912</f>
        <v>0</v>
      </c>
      <c r="J18" s="148">
        <f>+'[1]Ex-Africa 2024'!G217+'[1]Ex-Africa 2024'!G614+'[1]Ex-Africa 2024'!G1011</f>
        <v>0</v>
      </c>
      <c r="K18" s="148">
        <f>+'[1]Ex-Africa 2025'!B316+'[1]Ex-Africa 2025'!B713+'[1]Ex-Africa 2025'!B1110</f>
        <v>0</v>
      </c>
      <c r="L18" s="76">
        <f t="shared" si="0"/>
        <v>0</v>
      </c>
    </row>
    <row r="19" spans="1:12" x14ac:dyDescent="0.2">
      <c r="A19" s="14" t="s">
        <v>121</v>
      </c>
      <c r="B19" s="148">
        <v>1194846</v>
      </c>
      <c r="C19" s="151">
        <v>0</v>
      </c>
      <c r="D19" s="148">
        <f>+'[1]Ex Africa 2021'!B1208</f>
        <v>0</v>
      </c>
      <c r="E19" s="148">
        <f>+'[1]Ex Africa 2022'!B1208</f>
        <v>0</v>
      </c>
      <c r="F19" s="149">
        <f>+'[1]Ex-Africa 2023'!B1208</f>
        <v>160</v>
      </c>
      <c r="G19" s="76">
        <v>0</v>
      </c>
      <c r="H19" s="48">
        <f>+'[1]Ex-Africa 2025'!B20+'[1]Ex-Africa 2025'!B417+'[1]Ex-Africa 2025'!B814</f>
        <v>0</v>
      </c>
      <c r="I19" s="148">
        <f>+'[1]Ex-Africa 2025'!B119+'[1]Ex-Africa 2025'!B516+'[1]Ex-Africa 2025'!B913</f>
        <v>0</v>
      </c>
      <c r="J19" s="148">
        <f>+'[1]Ex-Africa 2024'!G218+'[1]Ex-Africa 2024'!G615+'[1]Ex-Africa 2024'!G1012</f>
        <v>0</v>
      </c>
      <c r="K19" s="148">
        <f>+'[1]Ex-Africa 2025'!B317+'[1]Ex-Africa 2025'!B714+'[1]Ex-Africa 2025'!B1111</f>
        <v>0</v>
      </c>
      <c r="L19" s="76">
        <f t="shared" si="0"/>
        <v>0</v>
      </c>
    </row>
    <row r="20" spans="1:12" x14ac:dyDescent="0.2">
      <c r="A20" s="14" t="s">
        <v>122</v>
      </c>
      <c r="B20" s="148">
        <v>1943610</v>
      </c>
      <c r="C20" s="151">
        <v>348432</v>
      </c>
      <c r="D20" s="148">
        <f>+'[1]Ex Africa 2021'!B1209</f>
        <v>28250</v>
      </c>
      <c r="E20" s="148">
        <f>+'[1]Ex Africa 2022'!B1209</f>
        <v>29400</v>
      </c>
      <c r="F20" s="149">
        <f>+'[1]Ex-Africa 2023'!B1209</f>
        <v>13200</v>
      </c>
      <c r="G20" s="76">
        <v>55346</v>
      </c>
      <c r="H20" s="48">
        <f>+'[1]Ex-Africa 2025'!B21+'[1]Ex-Africa 2025'!B418+'[1]Ex-Africa 2025'!B815</f>
        <v>18200</v>
      </c>
      <c r="I20" s="148">
        <f>+'[1]Ex-Africa 2025'!B120+'[1]Ex-Africa 2025'!B517+'[1]Ex-Africa 2025'!B914</f>
        <v>0</v>
      </c>
      <c r="J20" s="148">
        <f>+'[1]Ex-Africa 2024'!G219+'[1]Ex-Africa 2024'!G616+'[1]Ex-Africa 2024'!G1013</f>
        <v>0</v>
      </c>
      <c r="K20" s="148">
        <f>+'[1]Ex-Africa 2025'!B318+'[1]Ex-Africa 2025'!B715+'[1]Ex-Africa 2025'!B1112</f>
        <v>0</v>
      </c>
      <c r="L20" s="76">
        <f t="shared" si="0"/>
        <v>18200</v>
      </c>
    </row>
    <row r="21" spans="1:12" x14ac:dyDescent="0.2">
      <c r="A21" s="14" t="s">
        <v>123</v>
      </c>
      <c r="B21" s="148">
        <v>131876</v>
      </c>
      <c r="C21" s="151">
        <v>31000</v>
      </c>
      <c r="D21" s="148">
        <f>+'[1]Ex Africa 2021'!B1210</f>
        <v>0</v>
      </c>
      <c r="E21" s="148">
        <f>+'[1]Ex Africa 2022'!B1210</f>
        <v>0</v>
      </c>
      <c r="F21" s="149">
        <f>+'[1]Ex-Africa 2023'!B1210</f>
        <v>44000</v>
      </c>
      <c r="G21" s="76">
        <v>0</v>
      </c>
      <c r="H21" s="48">
        <f>+'[1]Ex-Africa 2025'!B22+'[1]Ex-Africa 2025'!B419+'[1]Ex-Africa 2025'!B816</f>
        <v>20000</v>
      </c>
      <c r="I21" s="148">
        <f>+'[1]Ex-Africa 2025'!B121+'[1]Ex-Africa 2025'!B518+'[1]Ex-Africa 2025'!B915</f>
        <v>0</v>
      </c>
      <c r="J21" s="148">
        <f>+'[1]Ex-Africa 2024'!G220+'[1]Ex-Africa 2024'!G617+'[1]Ex-Africa 2024'!G1014</f>
        <v>0</v>
      </c>
      <c r="K21" s="148">
        <f>+'[1]Ex-Africa 2025'!B319+'[1]Ex-Africa 2025'!B716+'[1]Ex-Africa 2025'!B1113</f>
        <v>0</v>
      </c>
      <c r="L21" s="76">
        <f t="shared" si="0"/>
        <v>20000</v>
      </c>
    </row>
    <row r="22" spans="1:12" x14ac:dyDescent="0.2">
      <c r="A22" s="14" t="s">
        <v>124</v>
      </c>
      <c r="B22" s="148">
        <v>11600</v>
      </c>
      <c r="C22" s="151">
        <v>0</v>
      </c>
      <c r="D22" s="148">
        <f>+'[1]Ex Africa 2021'!B1211</f>
        <v>0</v>
      </c>
      <c r="E22" s="148">
        <f>+'[1]Ex Africa 2022'!B1211</f>
        <v>10862</v>
      </c>
      <c r="F22" s="149">
        <f>+'[1]Ex-Africa 2023'!B1211</f>
        <v>0</v>
      </c>
      <c r="G22" s="76">
        <v>0</v>
      </c>
      <c r="H22" s="48">
        <f>+'[1]Ex-Africa 2025'!B23+'[1]Ex-Africa 2025'!B420+'[1]Ex-Africa 2025'!B817</f>
        <v>0</v>
      </c>
      <c r="I22" s="148">
        <f>+'[1]Ex-Africa 2025'!B122+'[1]Ex-Africa 2025'!B519+'[1]Ex-Africa 2025'!B916</f>
        <v>0</v>
      </c>
      <c r="J22" s="148">
        <f>+'[1]Ex-Africa 2024'!G221+'[1]Ex-Africa 2024'!G618+'[1]Ex-Africa 2024'!G1015</f>
        <v>0</v>
      </c>
      <c r="K22" s="148">
        <f>+'[1]Ex-Africa 2025'!B320+'[1]Ex-Africa 2025'!B717+'[1]Ex-Africa 2025'!B1114</f>
        <v>0</v>
      </c>
      <c r="L22" s="76">
        <f t="shared" si="0"/>
        <v>0</v>
      </c>
    </row>
    <row r="23" spans="1:12" x14ac:dyDescent="0.2">
      <c r="A23" s="14" t="s">
        <v>125</v>
      </c>
      <c r="B23" s="148">
        <v>657774</v>
      </c>
      <c r="C23" s="151">
        <v>0</v>
      </c>
      <c r="D23" s="148">
        <f>+'[1]Ex Africa 2021'!B1212</f>
        <v>0</v>
      </c>
      <c r="E23" s="148">
        <f>+'[1]Ex Africa 2022'!B1212</f>
        <v>0</v>
      </c>
      <c r="F23" s="149">
        <f>+'[1]Ex-Africa 2023'!B1212</f>
        <v>0</v>
      </c>
      <c r="G23" s="76">
        <v>0</v>
      </c>
      <c r="H23" s="48">
        <f>+'[1]Ex-Africa 2025'!B24+'[1]Ex-Africa 2025'!B421+'[1]Ex-Africa 2025'!B818</f>
        <v>0</v>
      </c>
      <c r="I23" s="148">
        <f>+'[1]Ex-Africa 2025'!B123+'[1]Ex-Africa 2025'!B520+'[1]Ex-Africa 2025'!B917</f>
        <v>0</v>
      </c>
      <c r="J23" s="148">
        <f>+'[1]Ex-Africa 2024'!G222+'[1]Ex-Africa 2024'!G619+'[1]Ex-Africa 2024'!G1016</f>
        <v>0</v>
      </c>
      <c r="K23" s="148">
        <f>+'[1]Ex-Africa 2025'!B321+'[1]Ex-Africa 2025'!B718+'[1]Ex-Africa 2025'!B1115</f>
        <v>0</v>
      </c>
      <c r="L23" s="76">
        <f t="shared" si="0"/>
        <v>0</v>
      </c>
    </row>
    <row r="24" spans="1:12" x14ac:dyDescent="0.2">
      <c r="A24" s="14" t="s">
        <v>126</v>
      </c>
      <c r="B24" s="148">
        <v>615225</v>
      </c>
      <c r="C24" s="151">
        <v>0</v>
      </c>
      <c r="D24" s="148">
        <f>+'[1]Ex Africa 2021'!B1213</f>
        <v>1400</v>
      </c>
      <c r="E24" s="148">
        <f>+'[1]Ex Africa 2022'!B1213</f>
        <v>140313</v>
      </c>
      <c r="F24" s="149">
        <f>+'[1]Ex-Africa 2023'!B1213</f>
        <v>0</v>
      </c>
      <c r="G24" s="76">
        <v>0</v>
      </c>
      <c r="H24" s="48">
        <f>+'[1]Ex-Africa 2025'!B25+'[1]Ex-Africa 2025'!B422+'[1]Ex-Africa 2025'!B819</f>
        <v>0</v>
      </c>
      <c r="I24" s="148">
        <f>+'[1]Ex-Africa 2025'!B124+'[1]Ex-Africa 2025'!B521+'[1]Ex-Africa 2025'!B918</f>
        <v>0</v>
      </c>
      <c r="J24" s="148">
        <f>+'[1]Ex-Africa 2024'!G223+'[1]Ex-Africa 2024'!G620+'[1]Ex-Africa 2024'!G1017</f>
        <v>0</v>
      </c>
      <c r="K24" s="148">
        <f>+'[1]Ex-Africa 2025'!B322+'[1]Ex-Africa 2025'!B719+'[1]Ex-Africa 2025'!B1116</f>
        <v>0</v>
      </c>
      <c r="L24" s="76">
        <f t="shared" si="0"/>
        <v>0</v>
      </c>
    </row>
    <row r="25" spans="1:12" x14ac:dyDescent="0.2">
      <c r="A25" s="14" t="s">
        <v>127</v>
      </c>
      <c r="B25" s="148">
        <v>805985</v>
      </c>
      <c r="C25" s="151">
        <v>151000</v>
      </c>
      <c r="D25" s="148">
        <f>+'[1]Ex Africa 2021'!B1214</f>
        <v>73700</v>
      </c>
      <c r="E25" s="148">
        <f>+'[1]Ex Africa 2022'!B1214</f>
        <v>28500</v>
      </c>
      <c r="F25" s="149">
        <f>+'[1]Ex-Africa 2023'!B1214</f>
        <v>363000</v>
      </c>
      <c r="G25" s="76">
        <v>303000</v>
      </c>
      <c r="H25" s="48">
        <f>+'[1]Ex-Africa 2025'!B26+'[1]Ex-Africa 2025'!B423+'[1]Ex-Africa 2025'!B820</f>
        <v>0</v>
      </c>
      <c r="I25" s="148">
        <f>+'[1]Ex-Africa 2025'!B125+'[1]Ex-Africa 2025'!B522+'[1]Ex-Africa 2025'!B919</f>
        <v>0</v>
      </c>
      <c r="J25" s="148">
        <f>+'[1]Ex-Africa 2024'!G224+'[1]Ex-Africa 2024'!G621+'[1]Ex-Africa 2024'!G1018</f>
        <v>0</v>
      </c>
      <c r="K25" s="148">
        <f>+'[1]Ex-Africa 2025'!B323+'[1]Ex-Africa 2025'!B720+'[1]Ex-Africa 2025'!B1117</f>
        <v>0</v>
      </c>
      <c r="L25" s="76">
        <f t="shared" si="0"/>
        <v>0</v>
      </c>
    </row>
    <row r="26" spans="1:12" x14ac:dyDescent="0.2">
      <c r="A26" s="14" t="s">
        <v>128</v>
      </c>
      <c r="B26" s="148">
        <v>134750</v>
      </c>
      <c r="C26" s="151">
        <v>0</v>
      </c>
      <c r="D26" s="148">
        <f>+'[1]Ex Africa 2021'!B1215</f>
        <v>0</v>
      </c>
      <c r="E26" s="148">
        <f>+'[1]Ex Africa 2022'!B1215</f>
        <v>0</v>
      </c>
      <c r="F26" s="149">
        <f>+'[1]Ex-Africa 2023'!B1215</f>
        <v>0</v>
      </c>
      <c r="G26" s="76">
        <v>0</v>
      </c>
      <c r="H26" s="48">
        <f>+'[1]Ex-Africa 2025'!B27+'[1]Ex-Africa 2025'!B424+'[1]Ex-Africa 2025'!B821</f>
        <v>0</v>
      </c>
      <c r="I26" s="148">
        <f>+'[1]Ex-Africa 2025'!B126+'[1]Ex-Africa 2025'!B523+'[1]Ex-Africa 2025'!B920</f>
        <v>0</v>
      </c>
      <c r="J26" s="148">
        <f>+'[1]Ex-Africa 2024'!G225+'[1]Ex-Africa 2024'!G622+'[1]Ex-Africa 2024'!G1019</f>
        <v>0</v>
      </c>
      <c r="K26" s="148">
        <f>+'[1]Ex-Africa 2025'!B324+'[1]Ex-Africa 2025'!B721+'[1]Ex-Africa 2025'!B1118</f>
        <v>0</v>
      </c>
      <c r="L26" s="76">
        <f t="shared" si="0"/>
        <v>0</v>
      </c>
    </row>
    <row r="27" spans="1:12" x14ac:dyDescent="0.2">
      <c r="A27" s="14" t="s">
        <v>129</v>
      </c>
      <c r="B27" s="148">
        <v>23600</v>
      </c>
      <c r="C27" s="151">
        <v>0</v>
      </c>
      <c r="D27" s="148">
        <f>+'[1]Ex Africa 2021'!B1216</f>
        <v>0</v>
      </c>
      <c r="E27" s="148">
        <f>+'[1]Ex Africa 2022'!B1216</f>
        <v>0</v>
      </c>
      <c r="F27" s="149">
        <f>+'[1]Ex-Africa 2023'!B1216</f>
        <v>0</v>
      </c>
      <c r="G27" s="76">
        <v>0</v>
      </c>
      <c r="H27" s="48">
        <f>+'[1]Ex-Africa 2025'!B28+'[1]Ex-Africa 2025'!B425+'[1]Ex-Africa 2025'!B822</f>
        <v>0</v>
      </c>
      <c r="I27" s="148">
        <f>+'[1]Ex-Africa 2025'!B127+'[1]Ex-Africa 2025'!B524+'[1]Ex-Africa 2025'!B921</f>
        <v>0</v>
      </c>
      <c r="J27" s="148">
        <f>+'[1]Ex-Africa 2024'!G226+'[1]Ex-Africa 2024'!G623+'[1]Ex-Africa 2024'!G1020</f>
        <v>0</v>
      </c>
      <c r="K27" s="148">
        <f>+'[1]Ex-Africa 2025'!B325+'[1]Ex-Africa 2025'!B722+'[1]Ex-Africa 2025'!B1119</f>
        <v>0</v>
      </c>
      <c r="L27" s="76">
        <f t="shared" si="0"/>
        <v>0</v>
      </c>
    </row>
    <row r="28" spans="1:12" x14ac:dyDescent="0.2">
      <c r="A28" s="14" t="s">
        <v>130</v>
      </c>
      <c r="B28" s="148">
        <v>99026</v>
      </c>
      <c r="C28" s="151">
        <v>0</v>
      </c>
      <c r="D28" s="148">
        <f>+'[1]Ex Africa 2021'!B1217</f>
        <v>0</v>
      </c>
      <c r="E28" s="148">
        <f>+'[1]Ex Africa 2022'!B1217</f>
        <v>0</v>
      </c>
      <c r="F28" s="149">
        <f>+'[1]Ex-Africa 2023'!B1217</f>
        <v>0</v>
      </c>
      <c r="G28" s="76">
        <v>0</v>
      </c>
      <c r="H28" s="48">
        <f>+'[1]Ex-Africa 2025'!B29+'[1]Ex-Africa 2025'!B426+'[1]Ex-Africa 2025'!B823</f>
        <v>5000</v>
      </c>
      <c r="I28" s="148">
        <f>+'[1]Ex-Africa 2025'!B128+'[1]Ex-Africa 2025'!B525+'[1]Ex-Africa 2025'!B922</f>
        <v>0</v>
      </c>
      <c r="J28" s="148">
        <f>+'[1]Ex-Africa 2024'!G227+'[1]Ex-Africa 2024'!G624+'[1]Ex-Africa 2024'!G1021</f>
        <v>0</v>
      </c>
      <c r="K28" s="148">
        <f>+'[1]Ex-Africa 2025'!B326+'[1]Ex-Africa 2025'!B723+'[1]Ex-Africa 2025'!B1120</f>
        <v>0</v>
      </c>
      <c r="L28" s="76">
        <f t="shared" si="0"/>
        <v>5000</v>
      </c>
    </row>
    <row r="29" spans="1:12" x14ac:dyDescent="0.2">
      <c r="A29" s="14" t="s">
        <v>131</v>
      </c>
      <c r="B29" s="148">
        <v>18400</v>
      </c>
      <c r="C29" s="151">
        <v>0</v>
      </c>
      <c r="D29" s="148">
        <f>+'[1]Ex Africa 2021'!B1218</f>
        <v>0</v>
      </c>
      <c r="E29" s="148">
        <f>+'[1]Ex Africa 2022'!B1218</f>
        <v>0</v>
      </c>
      <c r="F29" s="149">
        <f>+'[1]Ex-Africa 2023'!B1218</f>
        <v>0</v>
      </c>
      <c r="G29" s="76">
        <v>0</v>
      </c>
      <c r="H29" s="48">
        <f>+'[1]Ex-Africa 2025'!B30+'[1]Ex-Africa 2025'!B427+'[1]Ex-Africa 2025'!B824</f>
        <v>0</v>
      </c>
      <c r="I29" s="148">
        <f>+'[1]Ex-Africa 2025'!B129+'[1]Ex-Africa 2025'!B526+'[1]Ex-Africa 2025'!B923</f>
        <v>0</v>
      </c>
      <c r="J29" s="148">
        <f>+'[1]Ex-Africa 2024'!G228+'[1]Ex-Africa 2024'!G625+'[1]Ex-Africa 2024'!G1022</f>
        <v>0</v>
      </c>
      <c r="K29" s="148">
        <f>+'[1]Ex-Africa 2025'!B327+'[1]Ex-Africa 2025'!B724+'[1]Ex-Africa 2025'!B1121</f>
        <v>0</v>
      </c>
      <c r="L29" s="76">
        <f t="shared" si="0"/>
        <v>0</v>
      </c>
    </row>
    <row r="30" spans="1:12" x14ac:dyDescent="0.2">
      <c r="A30" s="14" t="s">
        <v>132</v>
      </c>
      <c r="B30" s="148">
        <v>165562</v>
      </c>
      <c r="C30" s="151">
        <v>84050</v>
      </c>
      <c r="D30" s="148">
        <f>+'[1]Ex Africa 2021'!B1219</f>
        <v>14200</v>
      </c>
      <c r="E30" s="148">
        <f>+'[1]Ex Africa 2022'!B1219</f>
        <v>13200</v>
      </c>
      <c r="F30" s="149">
        <f>+'[1]Ex-Africa 2023'!B1219</f>
        <v>21700</v>
      </c>
      <c r="G30" s="76">
        <v>28400</v>
      </c>
      <c r="H30" s="48">
        <f>+'[1]Ex-Africa 2025'!B31+'[1]Ex-Africa 2025'!B428+'[1]Ex-Africa 2025'!B825</f>
        <v>6600</v>
      </c>
      <c r="I30" s="148">
        <f>+'[1]Ex-Africa 2025'!B130+'[1]Ex-Africa 2025'!B527+'[1]Ex-Africa 2025'!B924</f>
        <v>0</v>
      </c>
      <c r="J30" s="148">
        <f>+'[1]Ex-Africa 2024'!G229+'[1]Ex-Africa 2024'!G626+'[1]Ex-Africa 2024'!G1023</f>
        <v>0</v>
      </c>
      <c r="K30" s="148">
        <f>+'[1]Ex-Africa 2025'!B328+'[1]Ex-Africa 2025'!B725+'[1]Ex-Africa 2025'!B1122</f>
        <v>0</v>
      </c>
      <c r="L30" s="76">
        <f t="shared" si="0"/>
        <v>6600</v>
      </c>
    </row>
    <row r="31" spans="1:12" x14ac:dyDescent="0.2">
      <c r="A31" s="14" t="s">
        <v>133</v>
      </c>
      <c r="B31" s="148">
        <v>50250</v>
      </c>
      <c r="C31" s="151">
        <v>0</v>
      </c>
      <c r="D31" s="148">
        <f>+'[1]Ex Africa 2021'!B1220</f>
        <v>2350</v>
      </c>
      <c r="E31" s="148">
        <f>+'[1]Ex Africa 2022'!B1220</f>
        <v>0</v>
      </c>
      <c r="F31" s="149">
        <f>+'[1]Ex-Africa 2023'!B1220</f>
        <v>0</v>
      </c>
      <c r="G31" s="76">
        <v>0</v>
      </c>
      <c r="H31" s="48">
        <f>+'[1]Ex-Africa 2025'!B32+'[1]Ex-Africa 2025'!B429+'[1]Ex-Africa 2025'!B826</f>
        <v>0</v>
      </c>
      <c r="I31" s="148">
        <f>+'[1]Ex-Africa 2025'!B131+'[1]Ex-Africa 2025'!B528+'[1]Ex-Africa 2025'!B925</f>
        <v>0</v>
      </c>
      <c r="J31" s="148">
        <f>+'[1]Ex-Africa 2024'!G230+'[1]Ex-Africa 2024'!G627+'[1]Ex-Africa 2024'!G1024</f>
        <v>0</v>
      </c>
      <c r="K31" s="148">
        <f>+'[1]Ex-Africa 2025'!B329+'[1]Ex-Africa 2025'!B726+'[1]Ex-Africa 2025'!B1123</f>
        <v>0</v>
      </c>
      <c r="L31" s="76">
        <f t="shared" si="0"/>
        <v>0</v>
      </c>
    </row>
    <row r="32" spans="1:12" x14ac:dyDescent="0.2">
      <c r="A32" s="14" t="s">
        <v>134</v>
      </c>
      <c r="B32" s="148">
        <v>1250</v>
      </c>
      <c r="C32" s="151">
        <v>0</v>
      </c>
      <c r="D32" s="148">
        <f>+'[1]Ex Africa 2021'!B1221</f>
        <v>0</v>
      </c>
      <c r="E32" s="148">
        <f>+'[1]Ex Africa 2022'!B1221</f>
        <v>0</v>
      </c>
      <c r="F32" s="149">
        <f>+'[1]Ex-Africa 2023'!B1221</f>
        <v>0</v>
      </c>
      <c r="G32" s="76">
        <v>0</v>
      </c>
      <c r="H32" s="48">
        <f>+'[1]Ex-Africa 2025'!B33+'[1]Ex-Africa 2025'!B430+'[1]Ex-Africa 2025'!B827</f>
        <v>0</v>
      </c>
      <c r="I32" s="148">
        <f>+'[1]Ex-Africa 2025'!B132+'[1]Ex-Africa 2025'!B529+'[1]Ex-Africa 2025'!B926</f>
        <v>0</v>
      </c>
      <c r="J32" s="148">
        <f>+'[1]Ex-Africa 2024'!G231+'[1]Ex-Africa 2024'!G628+'[1]Ex-Africa 2024'!G1025</f>
        <v>0</v>
      </c>
      <c r="K32" s="148">
        <f>+'[1]Ex-Africa 2025'!B330+'[1]Ex-Africa 2025'!B727+'[1]Ex-Africa 2025'!B1124</f>
        <v>0</v>
      </c>
      <c r="L32" s="76">
        <f t="shared" si="0"/>
        <v>0</v>
      </c>
    </row>
    <row r="33" spans="1:12" x14ac:dyDescent="0.2">
      <c r="A33" s="14" t="s">
        <v>135</v>
      </c>
      <c r="B33" s="148">
        <v>900</v>
      </c>
      <c r="C33" s="151">
        <v>0</v>
      </c>
      <c r="D33" s="148">
        <f>+'[1]Ex Africa 2021'!B1222</f>
        <v>0</v>
      </c>
      <c r="E33" s="148">
        <f>+'[1]Ex Africa 2022'!B1222</f>
        <v>0</v>
      </c>
      <c r="F33" s="149">
        <f>+'[1]Ex-Africa 2023'!B1222</f>
        <v>0</v>
      </c>
      <c r="G33" s="76">
        <v>0</v>
      </c>
      <c r="H33" s="48">
        <f>+'[1]Ex-Africa 2025'!B34+'[1]Ex-Africa 2025'!B431+'[1]Ex-Africa 2025'!B828</f>
        <v>0</v>
      </c>
      <c r="I33" s="148">
        <f>+'[1]Ex-Africa 2025'!B133+'[1]Ex-Africa 2025'!B530+'[1]Ex-Africa 2025'!B927</f>
        <v>0</v>
      </c>
      <c r="J33" s="148">
        <f>+'[1]Ex-Africa 2024'!G232+'[1]Ex-Africa 2024'!G629+'[1]Ex-Africa 2024'!G1026</f>
        <v>0</v>
      </c>
      <c r="K33" s="148">
        <f>+'[1]Ex-Africa 2025'!B331+'[1]Ex-Africa 2025'!B728+'[1]Ex-Africa 2025'!B1125</f>
        <v>0</v>
      </c>
      <c r="L33" s="76">
        <f t="shared" si="0"/>
        <v>0</v>
      </c>
    </row>
    <row r="34" spans="1:12" x14ac:dyDescent="0.2">
      <c r="A34" s="14" t="s">
        <v>136</v>
      </c>
      <c r="B34" s="148">
        <v>2726064</v>
      </c>
      <c r="C34" s="151">
        <v>747500</v>
      </c>
      <c r="D34" s="148">
        <f>+'[1]Ex Africa 2021'!B1223</f>
        <v>80000</v>
      </c>
      <c r="E34" s="148">
        <f>+'[1]Ex Africa 2022'!B1223</f>
        <v>0</v>
      </c>
      <c r="F34" s="149">
        <f>+'[1]Ex-Africa 2023'!B1223</f>
        <v>43082</v>
      </c>
      <c r="G34" s="76">
        <v>0</v>
      </c>
      <c r="H34" s="48">
        <f>+'[1]Ex-Africa 2025'!B35+'[1]Ex-Africa 2025'!B432+'[1]Ex-Africa 2025'!B829</f>
        <v>144200</v>
      </c>
      <c r="I34" s="148">
        <f>+'[1]Ex-Africa 2025'!B134+'[1]Ex-Africa 2025'!B531+'[1]Ex-Africa 2025'!B928</f>
        <v>0</v>
      </c>
      <c r="J34" s="148">
        <f>+'[1]Ex-Africa 2024'!G233+'[1]Ex-Africa 2024'!G630+'[1]Ex-Africa 2024'!G1027</f>
        <v>0</v>
      </c>
      <c r="K34" s="148">
        <f>+'[1]Ex-Africa 2025'!B332+'[1]Ex-Africa 2025'!B729+'[1]Ex-Africa 2025'!B1126</f>
        <v>0</v>
      </c>
      <c r="L34" s="76">
        <f t="shared" si="0"/>
        <v>144200</v>
      </c>
    </row>
    <row r="35" spans="1:12" x14ac:dyDescent="0.2">
      <c r="A35" s="14" t="s">
        <v>137</v>
      </c>
      <c r="B35" s="148">
        <v>184493</v>
      </c>
      <c r="C35" s="151">
        <v>0</v>
      </c>
      <c r="D35" s="148">
        <f>+'[1]Ex Africa 2021'!B1224</f>
        <v>0</v>
      </c>
      <c r="E35" s="148">
        <f>+'[1]Ex Africa 2022'!B1224</f>
        <v>0</v>
      </c>
      <c r="F35" s="149">
        <f>+'[1]Ex-Africa 2023'!B1224</f>
        <v>0</v>
      </c>
      <c r="G35" s="76">
        <v>0</v>
      </c>
      <c r="H35" s="48">
        <f>+'[1]Ex-Africa 2025'!B36+'[1]Ex-Africa 2025'!B433+'[1]Ex-Africa 2025'!B830</f>
        <v>0</v>
      </c>
      <c r="I35" s="148">
        <f>+'[1]Ex-Africa 2025'!B135+'[1]Ex-Africa 2025'!B532+'[1]Ex-Africa 2025'!B929</f>
        <v>0</v>
      </c>
      <c r="J35" s="148">
        <f>+'[1]Ex-Africa 2024'!G234+'[1]Ex-Africa 2024'!G631+'[1]Ex-Africa 2024'!G1028</f>
        <v>0</v>
      </c>
      <c r="K35" s="148">
        <f>+'[1]Ex-Africa 2025'!B333+'[1]Ex-Africa 2025'!B730+'[1]Ex-Africa 2025'!B1127</f>
        <v>0</v>
      </c>
      <c r="L35" s="76">
        <f t="shared" si="0"/>
        <v>0</v>
      </c>
    </row>
    <row r="36" spans="1:12" x14ac:dyDescent="0.2">
      <c r="A36" s="14" t="s">
        <v>138</v>
      </c>
      <c r="B36" s="148">
        <v>115230</v>
      </c>
      <c r="C36" s="151">
        <v>60640</v>
      </c>
      <c r="D36" s="148">
        <f>+'[1]Ex Africa 2021'!B1225</f>
        <v>26210</v>
      </c>
      <c r="E36" s="148">
        <f>+'[1]Ex Africa 2022'!B1225</f>
        <v>0</v>
      </c>
      <c r="F36" s="149">
        <f>+'[1]Ex-Africa 2023'!B1225</f>
        <v>125435</v>
      </c>
      <c r="G36" s="76">
        <v>0</v>
      </c>
      <c r="H36" s="48">
        <f>+'[1]Ex-Africa 2025'!B37+'[1]Ex-Africa 2025'!B434+'[1]Ex-Africa 2025'!B831</f>
        <v>30000</v>
      </c>
      <c r="I36" s="148">
        <f>+'[1]Ex-Africa 2025'!B136+'[1]Ex-Africa 2025'!B533+'[1]Ex-Africa 2025'!B930</f>
        <v>0</v>
      </c>
      <c r="J36" s="148">
        <f>+'[1]Ex-Africa 2024'!G235+'[1]Ex-Africa 2024'!G632+'[1]Ex-Africa 2024'!G1029</f>
        <v>0</v>
      </c>
      <c r="K36" s="148">
        <f>+'[1]Ex-Africa 2025'!B334+'[1]Ex-Africa 2025'!B731+'[1]Ex-Africa 2025'!B1128</f>
        <v>0</v>
      </c>
      <c r="L36" s="76">
        <f t="shared" si="0"/>
        <v>30000</v>
      </c>
    </row>
    <row r="37" spans="1:12" x14ac:dyDescent="0.2">
      <c r="A37" s="14" t="s">
        <v>139</v>
      </c>
      <c r="B37" s="148">
        <v>4762190</v>
      </c>
      <c r="C37" s="151">
        <v>1101650</v>
      </c>
      <c r="D37" s="148">
        <f>+'[1]Ex Africa 2021'!B1226</f>
        <v>1500</v>
      </c>
      <c r="E37" s="148">
        <f>+'[1]Ex Africa 2022'!B1226</f>
        <v>750000</v>
      </c>
      <c r="F37" s="149">
        <f>+'[1]Ex-Africa 2023'!B1226</f>
        <v>0</v>
      </c>
      <c r="G37" s="76">
        <v>210000</v>
      </c>
      <c r="H37" s="48">
        <f>+'[1]Ex-Africa 2025'!B38+'[1]Ex-Africa 2025'!B435+'[1]Ex-Africa 2025'!B832</f>
        <v>0</v>
      </c>
      <c r="I37" s="148">
        <f>+'[1]Ex-Africa 2025'!B137+'[1]Ex-Africa 2025'!B534+'[1]Ex-Africa 2025'!B931</f>
        <v>0</v>
      </c>
      <c r="J37" s="148">
        <f>+'[1]Ex-Africa 2024'!G236+'[1]Ex-Africa 2024'!G633+'[1]Ex-Africa 2024'!G1030</f>
        <v>0</v>
      </c>
      <c r="K37" s="148">
        <f>+'[1]Ex-Africa 2025'!B335+'[1]Ex-Africa 2025'!B732+'[1]Ex-Africa 2025'!B1129</f>
        <v>0</v>
      </c>
      <c r="L37" s="76">
        <f t="shared" si="0"/>
        <v>0</v>
      </c>
    </row>
    <row r="38" spans="1:12" x14ac:dyDescent="0.2">
      <c r="A38" s="14" t="s">
        <v>140</v>
      </c>
      <c r="B38" s="148">
        <v>362019</v>
      </c>
      <c r="C38" s="151">
        <v>38427</v>
      </c>
      <c r="D38" s="148">
        <f>+'[1]Ex Africa 2021'!B1227</f>
        <v>15600</v>
      </c>
      <c r="E38" s="148">
        <f>+'[1]Ex Africa 2022'!B1227</f>
        <v>66176</v>
      </c>
      <c r="F38" s="149">
        <f>+'[1]Ex-Africa 2023'!B1227</f>
        <v>45702</v>
      </c>
      <c r="G38" s="76">
        <v>110000</v>
      </c>
      <c r="H38" s="48">
        <f>+'[1]Ex-Africa 2025'!B39+'[1]Ex-Africa 2025'!B436+'[1]Ex-Africa 2025'!B833</f>
        <v>64398</v>
      </c>
      <c r="I38" s="148">
        <f>+'[1]Ex-Africa 2025'!B138+'[1]Ex-Africa 2025'!B535+'[1]Ex-Africa 2025'!B932</f>
        <v>0</v>
      </c>
      <c r="J38" s="148">
        <f>+'[1]Ex-Africa 2024'!G237+'[1]Ex-Africa 2024'!G634+'[1]Ex-Africa 2024'!G1031</f>
        <v>0</v>
      </c>
      <c r="K38" s="148">
        <f>+'[1]Ex-Africa 2025'!B336+'[1]Ex-Africa 2025'!B733+'[1]Ex-Africa 2025'!B1130</f>
        <v>0</v>
      </c>
      <c r="L38" s="76">
        <f t="shared" si="0"/>
        <v>64398</v>
      </c>
    </row>
    <row r="39" spans="1:12" x14ac:dyDescent="0.2">
      <c r="A39" s="14" t="s">
        <v>141</v>
      </c>
      <c r="B39" s="148">
        <v>20300</v>
      </c>
      <c r="C39" s="151">
        <v>20700</v>
      </c>
      <c r="D39" s="148">
        <f>+'[1]Ex Africa 2021'!B1228</f>
        <v>0</v>
      </c>
      <c r="E39" s="148">
        <f>+'[1]Ex Africa 2022'!B1228</f>
        <v>0</v>
      </c>
      <c r="F39" s="149">
        <f>+'[1]Ex-Africa 2023'!B1228</f>
        <v>0</v>
      </c>
      <c r="G39" s="76">
        <v>0</v>
      </c>
      <c r="H39" s="48">
        <f>+'[1]Ex-Africa 2025'!B40+'[1]Ex-Africa 2025'!B437+'[1]Ex-Africa 2025'!B834</f>
        <v>0</v>
      </c>
      <c r="I39" s="148">
        <f>+'[1]Ex-Africa 2025'!B139+'[1]Ex-Africa 2025'!B536+'[1]Ex-Africa 2025'!B933</f>
        <v>0</v>
      </c>
      <c r="J39" s="148">
        <f>+'[1]Ex-Africa 2024'!G238+'[1]Ex-Africa 2024'!G635+'[1]Ex-Africa 2024'!G1032</f>
        <v>0</v>
      </c>
      <c r="K39" s="148">
        <f>+'[1]Ex-Africa 2025'!B337+'[1]Ex-Africa 2025'!B734+'[1]Ex-Africa 2025'!B1131</f>
        <v>0</v>
      </c>
      <c r="L39" s="76">
        <f t="shared" si="0"/>
        <v>0</v>
      </c>
    </row>
    <row r="40" spans="1:12" x14ac:dyDescent="0.2">
      <c r="A40" s="14" t="s">
        <v>142</v>
      </c>
      <c r="B40" s="148">
        <v>91920241</v>
      </c>
      <c r="C40" s="151">
        <v>28410498</v>
      </c>
      <c r="D40" s="148">
        <f>+'[1]Ex Africa 2021'!B1229</f>
        <v>72073</v>
      </c>
      <c r="E40" s="148">
        <f>+'[1]Ex Africa 2022'!B1229</f>
        <v>230000</v>
      </c>
      <c r="F40" s="149">
        <f>+'[1]Ex-Africa 2023'!B1229</f>
        <v>11218709</v>
      </c>
      <c r="G40" s="76">
        <v>7800611</v>
      </c>
      <c r="H40" s="48">
        <f>+'[1]Ex-Africa 2025'!B41+'[1]Ex-Africa 2025'!B438+'[1]Ex-Africa 2025'!B835</f>
        <v>12000</v>
      </c>
      <c r="I40" s="148">
        <f>+'[1]Ex-Africa 2025'!B140+'[1]Ex-Africa 2025'!B537+'[1]Ex-Africa 2025'!B934</f>
        <v>0</v>
      </c>
      <c r="J40" s="148">
        <f>+'[1]Ex-Africa 2024'!G239+'[1]Ex-Africa 2024'!G636+'[1]Ex-Africa 2024'!G1033</f>
        <v>0</v>
      </c>
      <c r="K40" s="148">
        <f>+'[1]Ex-Africa 2025'!B338+'[1]Ex-Africa 2025'!B735+'[1]Ex-Africa 2025'!B1132</f>
        <v>0</v>
      </c>
      <c r="L40" s="76">
        <f t="shared" si="0"/>
        <v>12000</v>
      </c>
    </row>
    <row r="41" spans="1:12" x14ac:dyDescent="0.2">
      <c r="A41" s="14" t="s">
        <v>143</v>
      </c>
      <c r="B41" s="148">
        <v>27736276</v>
      </c>
      <c r="C41" s="151">
        <v>152000</v>
      </c>
      <c r="D41" s="148">
        <f>+'[1]Ex Africa 2021'!B1230</f>
        <v>85645</v>
      </c>
      <c r="E41" s="148">
        <f>+'[1]Ex Africa 2022'!B1230</f>
        <v>2630721</v>
      </c>
      <c r="F41" s="149">
        <f>+'[1]Ex-Africa 2023'!B1230</f>
        <v>5100</v>
      </c>
      <c r="G41" s="76">
        <v>150300</v>
      </c>
      <c r="H41" s="48">
        <f>+'[1]Ex-Africa 2025'!B42+'[1]Ex-Africa 2025'!B439+'[1]Ex-Africa 2025'!B836</f>
        <v>0</v>
      </c>
      <c r="I41" s="148">
        <f>+'[1]Ex-Africa 2025'!B141+'[1]Ex-Africa 2025'!B538+'[1]Ex-Africa 2025'!B935</f>
        <v>0</v>
      </c>
      <c r="J41" s="148">
        <f>+'[1]Ex-Africa 2024'!G240+'[1]Ex-Africa 2024'!G637+'[1]Ex-Africa 2024'!G1034</f>
        <v>0</v>
      </c>
      <c r="K41" s="148">
        <f>+'[1]Ex-Africa 2025'!B339+'[1]Ex-Africa 2025'!B736+'[1]Ex-Africa 2025'!B1133</f>
        <v>0</v>
      </c>
      <c r="L41" s="76">
        <f t="shared" si="0"/>
        <v>0</v>
      </c>
    </row>
    <row r="42" spans="1:12" x14ac:dyDescent="0.2">
      <c r="A42" s="14" t="s">
        <v>144</v>
      </c>
      <c r="B42" s="148">
        <v>867982</v>
      </c>
      <c r="C42" s="151">
        <v>0</v>
      </c>
      <c r="D42" s="148">
        <f>+'[1]Ex Africa 2021'!B1231</f>
        <v>0</v>
      </c>
      <c r="E42" s="148">
        <f>+'[1]Ex Africa 2022'!B1231</f>
        <v>0</v>
      </c>
      <c r="F42" s="149">
        <f>+'[1]Ex-Africa 2023'!B1231</f>
        <v>0</v>
      </c>
      <c r="G42" s="76">
        <v>0</v>
      </c>
      <c r="H42" s="48">
        <f>+'[1]Ex-Africa 2025'!B43+'[1]Ex-Africa 2025'!B440+'[1]Ex-Africa 2025'!B837</f>
        <v>0</v>
      </c>
      <c r="I42" s="148">
        <f>+'[1]Ex-Africa 2025'!B142+'[1]Ex-Africa 2025'!B539+'[1]Ex-Africa 2025'!B936</f>
        <v>0</v>
      </c>
      <c r="J42" s="148">
        <f>+'[1]Ex-Africa 2024'!G241+'[1]Ex-Africa 2024'!G638+'[1]Ex-Africa 2024'!G1035</f>
        <v>0</v>
      </c>
      <c r="K42" s="148">
        <f>+'[1]Ex-Africa 2025'!B340+'[1]Ex-Africa 2025'!B737+'[1]Ex-Africa 2025'!B1134</f>
        <v>0</v>
      </c>
      <c r="L42" s="76">
        <f t="shared" si="0"/>
        <v>0</v>
      </c>
    </row>
    <row r="43" spans="1:12" x14ac:dyDescent="0.2">
      <c r="A43" s="14" t="s">
        <v>145</v>
      </c>
      <c r="B43" s="148">
        <v>702270</v>
      </c>
      <c r="C43" s="151">
        <v>0</v>
      </c>
      <c r="D43" s="148">
        <f>+'[1]Ex Africa 2021'!B1232</f>
        <v>0</v>
      </c>
      <c r="E43" s="148">
        <f>+'[1]Ex Africa 2022'!B1232</f>
        <v>0</v>
      </c>
      <c r="F43" s="149">
        <f>+'[1]Ex-Africa 2023'!B1232</f>
        <v>0</v>
      </c>
      <c r="G43" s="76">
        <v>0</v>
      </c>
      <c r="H43" s="48">
        <f>+'[1]Ex-Africa 2025'!B44+'[1]Ex-Africa 2025'!B441+'[1]Ex-Africa 2025'!B838</f>
        <v>0</v>
      </c>
      <c r="I43" s="148">
        <f>+'[1]Ex-Africa 2025'!B143+'[1]Ex-Africa 2025'!B540+'[1]Ex-Africa 2025'!B937</f>
        <v>0</v>
      </c>
      <c r="J43" s="148">
        <f>+'[1]Ex-Africa 2024'!G242+'[1]Ex-Africa 2024'!G639+'[1]Ex-Africa 2024'!G1036</f>
        <v>0</v>
      </c>
      <c r="K43" s="148">
        <f>+'[1]Ex-Africa 2025'!B341+'[1]Ex-Africa 2025'!B738+'[1]Ex-Africa 2025'!B1135</f>
        <v>0</v>
      </c>
      <c r="L43" s="76">
        <f t="shared" si="0"/>
        <v>0</v>
      </c>
    </row>
    <row r="44" spans="1:12" x14ac:dyDescent="0.2">
      <c r="A44" s="14" t="s">
        <v>146</v>
      </c>
      <c r="B44" s="148">
        <v>8300</v>
      </c>
      <c r="C44" s="151">
        <v>0</v>
      </c>
      <c r="D44" s="148">
        <f>+'[1]Ex Africa 2021'!B1233</f>
        <v>0</v>
      </c>
      <c r="E44" s="148">
        <f>+'[1]Ex Africa 2022'!B1233</f>
        <v>0</v>
      </c>
      <c r="F44" s="149">
        <f>+'[1]Ex-Africa 2023'!B1233</f>
        <v>26400</v>
      </c>
      <c r="G44" s="76">
        <v>19205</v>
      </c>
      <c r="H44" s="48">
        <f>+'[1]Ex-Africa 2025'!B45+'[1]Ex-Africa 2025'!B442+'[1]Ex-Africa 2025'!B839</f>
        <v>0</v>
      </c>
      <c r="I44" s="148">
        <f>+'[1]Ex-Africa 2025'!B144+'[1]Ex-Africa 2025'!B541+'[1]Ex-Africa 2025'!B938</f>
        <v>0</v>
      </c>
      <c r="J44" s="148">
        <f>+'[1]Ex-Africa 2024'!G243+'[1]Ex-Africa 2024'!G640+'[1]Ex-Africa 2024'!G1037</f>
        <v>0</v>
      </c>
      <c r="K44" s="148">
        <f>+'[1]Ex-Africa 2025'!B342+'[1]Ex-Africa 2025'!B739+'[1]Ex-Africa 2025'!B1136</f>
        <v>0</v>
      </c>
      <c r="L44" s="76">
        <f t="shared" si="0"/>
        <v>0</v>
      </c>
    </row>
    <row r="45" spans="1:12" x14ac:dyDescent="0.2">
      <c r="A45" s="14" t="s">
        <v>147</v>
      </c>
      <c r="B45" s="148">
        <v>3200</v>
      </c>
      <c r="C45" s="151">
        <v>0</v>
      </c>
      <c r="D45" s="148">
        <f>+'[1]Ex Africa 2021'!B1234</f>
        <v>0</v>
      </c>
      <c r="E45" s="148">
        <f>+'[1]Ex Africa 2022'!B1234</f>
        <v>0</v>
      </c>
      <c r="F45" s="149">
        <f>+'[1]Ex-Africa 2023'!B1234</f>
        <v>0</v>
      </c>
      <c r="G45" s="76">
        <v>0</v>
      </c>
      <c r="H45" s="48">
        <f>+'[1]Ex-Africa 2025'!B46+'[1]Ex-Africa 2025'!B443+'[1]Ex-Africa 2025'!B840</f>
        <v>0</v>
      </c>
      <c r="I45" s="148">
        <f>+'[1]Ex-Africa 2025'!B145+'[1]Ex-Africa 2025'!B542+'[1]Ex-Africa 2025'!B939</f>
        <v>0</v>
      </c>
      <c r="J45" s="148">
        <f>+'[1]Ex-Africa 2024'!G244+'[1]Ex-Africa 2024'!G641+'[1]Ex-Africa 2024'!G1038</f>
        <v>0</v>
      </c>
      <c r="K45" s="148">
        <f>+'[1]Ex-Africa 2025'!B343+'[1]Ex-Africa 2025'!B740+'[1]Ex-Africa 2025'!B1137</f>
        <v>0</v>
      </c>
      <c r="L45" s="76">
        <f t="shared" si="0"/>
        <v>0</v>
      </c>
    </row>
    <row r="46" spans="1:12" x14ac:dyDescent="0.2">
      <c r="A46" s="14" t="s">
        <v>148</v>
      </c>
      <c r="B46" s="148">
        <v>67200</v>
      </c>
      <c r="C46" s="151">
        <v>0</v>
      </c>
      <c r="D46" s="148">
        <f>+'[1]Ex Africa 2021'!B1235</f>
        <v>0</v>
      </c>
      <c r="E46" s="148">
        <f>+'[1]Ex Africa 2022'!B1235</f>
        <v>0</v>
      </c>
      <c r="F46" s="149">
        <f>+'[1]Ex-Africa 2023'!B1235</f>
        <v>0</v>
      </c>
      <c r="G46" s="76">
        <v>0</v>
      </c>
      <c r="H46" s="48">
        <f>+'[1]Ex-Africa 2025'!B47+'[1]Ex-Africa 2025'!B444+'[1]Ex-Africa 2025'!B841</f>
        <v>0</v>
      </c>
      <c r="I46" s="148">
        <f>+'[1]Ex-Africa 2025'!B146+'[1]Ex-Africa 2025'!B543+'[1]Ex-Africa 2025'!B940</f>
        <v>0</v>
      </c>
      <c r="J46" s="148">
        <f>+'[1]Ex-Africa 2024'!G245+'[1]Ex-Africa 2024'!G642+'[1]Ex-Africa 2024'!G1039</f>
        <v>0</v>
      </c>
      <c r="K46" s="148">
        <f>+'[1]Ex-Africa 2025'!B344+'[1]Ex-Africa 2025'!B741+'[1]Ex-Africa 2025'!B1138</f>
        <v>0</v>
      </c>
      <c r="L46" s="76">
        <f t="shared" si="0"/>
        <v>0</v>
      </c>
    </row>
    <row r="47" spans="1:12" x14ac:dyDescent="0.2">
      <c r="A47" s="14" t="s">
        <v>149</v>
      </c>
      <c r="B47" s="148">
        <v>1891923</v>
      </c>
      <c r="C47" s="151">
        <v>0</v>
      </c>
      <c r="D47" s="148">
        <f>+'[1]Ex Africa 2021'!B1236</f>
        <v>0</v>
      </c>
      <c r="E47" s="148">
        <f>+'[1]Ex Africa 2022'!B1236</f>
        <v>0</v>
      </c>
      <c r="F47" s="149">
        <f>+'[1]Ex-Africa 2023'!B1236</f>
        <v>0</v>
      </c>
      <c r="G47" s="76">
        <v>0</v>
      </c>
      <c r="H47" s="48">
        <f>+'[1]Ex-Africa 2025'!B48+'[1]Ex-Africa 2025'!B445+'[1]Ex-Africa 2025'!B842</f>
        <v>5500</v>
      </c>
      <c r="I47" s="148">
        <f>+'[1]Ex-Africa 2025'!B147+'[1]Ex-Africa 2025'!B544+'[1]Ex-Africa 2025'!B941</f>
        <v>0</v>
      </c>
      <c r="J47" s="148">
        <f>+'[1]Ex-Africa 2024'!G246+'[1]Ex-Africa 2024'!G643+'[1]Ex-Africa 2024'!G1040</f>
        <v>0</v>
      </c>
      <c r="K47" s="148">
        <f>+'[1]Ex-Africa 2025'!B345+'[1]Ex-Africa 2025'!B742+'[1]Ex-Africa 2025'!B1139</f>
        <v>0</v>
      </c>
      <c r="L47" s="76">
        <f t="shared" si="0"/>
        <v>5500</v>
      </c>
    </row>
    <row r="48" spans="1:12" x14ac:dyDescent="0.2">
      <c r="A48" s="14" t="s">
        <v>150</v>
      </c>
      <c r="B48" s="148">
        <v>500815</v>
      </c>
      <c r="C48" s="151">
        <v>0</v>
      </c>
      <c r="D48" s="148">
        <f>+'[1]Ex Africa 2021'!B1237</f>
        <v>0</v>
      </c>
      <c r="E48" s="148">
        <f>+'[1]Ex Africa 2022'!B1237</f>
        <v>0</v>
      </c>
      <c r="F48" s="149">
        <f>+'[1]Ex-Africa 2023'!B1237</f>
        <v>0</v>
      </c>
      <c r="G48" s="76">
        <v>0</v>
      </c>
      <c r="H48" s="48">
        <f>+'[1]Ex-Africa 2025'!B49+'[1]Ex-Africa 2025'!B446+'[1]Ex-Africa 2025'!B843</f>
        <v>0</v>
      </c>
      <c r="I48" s="148">
        <f>+'[1]Ex-Africa 2025'!B148+'[1]Ex-Africa 2025'!B545+'[1]Ex-Africa 2025'!B942</f>
        <v>0</v>
      </c>
      <c r="J48" s="148">
        <f>+'[1]Ex-Africa 2024'!G247+'[1]Ex-Africa 2024'!G644+'[1]Ex-Africa 2024'!G1041</f>
        <v>0</v>
      </c>
      <c r="K48" s="148">
        <f>+'[1]Ex-Africa 2025'!B346+'[1]Ex-Africa 2025'!B743+'[1]Ex-Africa 2025'!B1140</f>
        <v>0</v>
      </c>
      <c r="L48" s="76">
        <f t="shared" si="0"/>
        <v>0</v>
      </c>
    </row>
    <row r="49" spans="1:12" x14ac:dyDescent="0.2">
      <c r="A49" s="14" t="s">
        <v>151</v>
      </c>
      <c r="B49" s="148">
        <v>4408642</v>
      </c>
      <c r="C49" s="151">
        <v>108600</v>
      </c>
      <c r="D49" s="148">
        <f>+'[1]Ex Africa 2021'!B1238</f>
        <v>100550</v>
      </c>
      <c r="E49" s="148">
        <f>+'[1]Ex Africa 2022'!B1238</f>
        <v>922445</v>
      </c>
      <c r="F49" s="149">
        <f>+'[1]Ex-Africa 2023'!B1238</f>
        <v>98650</v>
      </c>
      <c r="G49" s="76">
        <v>59466</v>
      </c>
      <c r="H49" s="48">
        <f>+'[1]Ex-Africa 2025'!B50+'[1]Ex-Africa 2025'!B447+'[1]Ex-Africa 2025'!B844</f>
        <v>321803</v>
      </c>
      <c r="I49" s="148">
        <f>+'[1]Ex-Africa 2025'!B149+'[1]Ex-Africa 2025'!B546+'[1]Ex-Africa 2025'!B943</f>
        <v>0</v>
      </c>
      <c r="J49" s="148">
        <f>+'[1]Ex-Africa 2024'!G248+'[1]Ex-Africa 2024'!G645+'[1]Ex-Africa 2024'!G1042</f>
        <v>0</v>
      </c>
      <c r="K49" s="148">
        <f>+'[1]Ex-Africa 2025'!B347+'[1]Ex-Africa 2025'!B744+'[1]Ex-Africa 2025'!B1141</f>
        <v>0</v>
      </c>
      <c r="L49" s="76">
        <f t="shared" si="0"/>
        <v>321803</v>
      </c>
    </row>
    <row r="50" spans="1:12" x14ac:dyDescent="0.2">
      <c r="A50" s="14" t="s">
        <v>152</v>
      </c>
      <c r="B50" s="148">
        <v>275000</v>
      </c>
      <c r="C50" s="151">
        <v>0</v>
      </c>
      <c r="D50" s="148">
        <f>+'[1]Ex Africa 2021'!B1239</f>
        <v>0</v>
      </c>
      <c r="E50" s="148">
        <f>+'[1]Ex Africa 2022'!B1239</f>
        <v>0</v>
      </c>
      <c r="F50" s="149">
        <f>+'[1]Ex-Africa 2023'!B1239</f>
        <v>0</v>
      </c>
      <c r="G50" s="76">
        <v>0</v>
      </c>
      <c r="H50" s="48">
        <f>+'[1]Ex-Africa 2025'!B51+'[1]Ex-Africa 2025'!B448+'[1]Ex-Africa 2025'!B845</f>
        <v>0</v>
      </c>
      <c r="I50" s="148">
        <f>+'[1]Ex-Africa 2025'!B150+'[1]Ex-Africa 2025'!B547+'[1]Ex-Africa 2025'!B944</f>
        <v>0</v>
      </c>
      <c r="J50" s="148">
        <f>+'[1]Ex-Africa 2024'!G249+'[1]Ex-Africa 2024'!G646+'[1]Ex-Africa 2024'!G1043</f>
        <v>0</v>
      </c>
      <c r="K50" s="148">
        <f>+'[1]Ex-Africa 2025'!B348+'[1]Ex-Africa 2025'!B745+'[1]Ex-Africa 2025'!B1142</f>
        <v>0</v>
      </c>
      <c r="L50" s="76">
        <f t="shared" si="0"/>
        <v>0</v>
      </c>
    </row>
    <row r="51" spans="1:12" x14ac:dyDescent="0.2">
      <c r="A51" s="14" t="s">
        <v>153</v>
      </c>
      <c r="B51" s="148">
        <v>223600</v>
      </c>
      <c r="C51" s="151">
        <v>0</v>
      </c>
      <c r="D51" s="148">
        <f>+'[1]Ex Africa 2021'!B1240</f>
        <v>0</v>
      </c>
      <c r="E51" s="148">
        <f>+'[1]Ex Africa 2022'!B1240</f>
        <v>0</v>
      </c>
      <c r="F51" s="149">
        <f>+'[1]Ex-Africa 2023'!B1240</f>
        <v>0</v>
      </c>
      <c r="G51" s="76">
        <v>0</v>
      </c>
      <c r="H51" s="48">
        <f>+'[1]Ex-Africa 2025'!B52+'[1]Ex-Africa 2025'!B449+'[1]Ex-Africa 2025'!B846</f>
        <v>0</v>
      </c>
      <c r="I51" s="148">
        <f>+'[1]Ex-Africa 2025'!B151+'[1]Ex-Africa 2025'!B548+'[1]Ex-Africa 2025'!B945</f>
        <v>0</v>
      </c>
      <c r="J51" s="148">
        <f>+'[1]Ex-Africa 2024'!G250+'[1]Ex-Africa 2024'!G647+'[1]Ex-Africa 2024'!G1044</f>
        <v>0</v>
      </c>
      <c r="K51" s="148">
        <f>+'[1]Ex-Africa 2025'!B349+'[1]Ex-Africa 2025'!B746+'[1]Ex-Africa 2025'!B1143</f>
        <v>0</v>
      </c>
      <c r="L51" s="76">
        <f t="shared" si="0"/>
        <v>0</v>
      </c>
    </row>
    <row r="52" spans="1:12" x14ac:dyDescent="0.2">
      <c r="A52" s="14" t="s">
        <v>154</v>
      </c>
      <c r="B52" s="148">
        <v>1292587</v>
      </c>
      <c r="C52" s="151">
        <v>26000</v>
      </c>
      <c r="D52" s="148">
        <f>+'[1]Ex Africa 2021'!B1241</f>
        <v>0</v>
      </c>
      <c r="E52" s="148">
        <f>+'[1]Ex Africa 2022'!B1241</f>
        <v>147400</v>
      </c>
      <c r="F52" s="149">
        <f>+'[1]Ex-Africa 2023'!B1241</f>
        <v>82700</v>
      </c>
      <c r="G52" s="76">
        <v>63400</v>
      </c>
      <c r="H52" s="48">
        <f>+'[1]Ex-Africa 2025'!B53+'[1]Ex-Africa 2025'!B450+'[1]Ex-Africa 2025'!B847</f>
        <v>22000</v>
      </c>
      <c r="I52" s="148">
        <f>+'[1]Ex-Africa 2025'!B152+'[1]Ex-Africa 2025'!B549+'[1]Ex-Africa 2025'!B946</f>
        <v>0</v>
      </c>
      <c r="J52" s="148">
        <f>+'[1]Ex-Africa 2024'!G251+'[1]Ex-Africa 2024'!G648+'[1]Ex-Africa 2024'!G1045</f>
        <v>0</v>
      </c>
      <c r="K52" s="148">
        <f>+'[1]Ex-Africa 2025'!B350+'[1]Ex-Africa 2025'!B747+'[1]Ex-Africa 2025'!B1144</f>
        <v>0</v>
      </c>
      <c r="L52" s="76">
        <f t="shared" si="0"/>
        <v>22000</v>
      </c>
    </row>
    <row r="53" spans="1:12" x14ac:dyDescent="0.2">
      <c r="A53" s="14" t="s">
        <v>155</v>
      </c>
      <c r="B53" s="148">
        <v>3000</v>
      </c>
      <c r="C53" s="151">
        <v>0</v>
      </c>
      <c r="D53" s="148">
        <f>+'[1]Ex Africa 2021'!B1242</f>
        <v>0</v>
      </c>
      <c r="E53" s="148">
        <f>+'[1]Ex Africa 2022'!B1242</f>
        <v>0</v>
      </c>
      <c r="F53" s="149">
        <f>+'[1]Ex-Africa 2023'!B1242</f>
        <v>0</v>
      </c>
      <c r="G53" s="76">
        <v>0</v>
      </c>
      <c r="H53" s="48">
        <f>+'[1]Ex-Africa 2025'!B54+'[1]Ex-Africa 2025'!B451+'[1]Ex-Africa 2025'!B848</f>
        <v>0</v>
      </c>
      <c r="I53" s="148">
        <f>+'[1]Ex-Africa 2025'!B153+'[1]Ex-Africa 2025'!B550+'[1]Ex-Africa 2025'!B947</f>
        <v>0</v>
      </c>
      <c r="J53" s="148">
        <f>+'[1]Ex-Africa 2024'!G252+'[1]Ex-Africa 2024'!G649+'[1]Ex-Africa 2024'!G1046</f>
        <v>0</v>
      </c>
      <c r="K53" s="148">
        <f>+'[1]Ex-Africa 2025'!B351+'[1]Ex-Africa 2025'!B748+'[1]Ex-Africa 2025'!B1145</f>
        <v>0</v>
      </c>
      <c r="L53" s="76">
        <f t="shared" si="0"/>
        <v>0</v>
      </c>
    </row>
    <row r="54" spans="1:12" x14ac:dyDescent="0.2">
      <c r="A54" s="14" t="s">
        <v>156</v>
      </c>
      <c r="B54" s="148">
        <v>7400</v>
      </c>
      <c r="C54" s="151">
        <v>0</v>
      </c>
      <c r="D54" s="148">
        <f>+'[1]Ex Africa 2021'!B1243</f>
        <v>0</v>
      </c>
      <c r="E54" s="148">
        <f>+'[1]Ex Africa 2022'!B1243</f>
        <v>0</v>
      </c>
      <c r="F54" s="149">
        <f>+'[1]Ex-Africa 2023'!B1243</f>
        <v>3000</v>
      </c>
      <c r="G54" s="76">
        <v>0</v>
      </c>
      <c r="H54" s="48">
        <f>+'[1]Ex-Africa 2025'!B55+'[1]Ex-Africa 2025'!B452+'[1]Ex-Africa 2025'!B849</f>
        <v>0</v>
      </c>
      <c r="I54" s="148">
        <f>+'[1]Ex-Africa 2025'!B154+'[1]Ex-Africa 2025'!B551+'[1]Ex-Africa 2025'!B948</f>
        <v>0</v>
      </c>
      <c r="J54" s="148">
        <f>+'[1]Ex-Africa 2024'!G253+'[1]Ex-Africa 2024'!G650+'[1]Ex-Africa 2024'!G1047</f>
        <v>0</v>
      </c>
      <c r="K54" s="148">
        <f>+'[1]Ex-Africa 2025'!B352+'[1]Ex-Africa 2025'!B749+'[1]Ex-Africa 2025'!B1146</f>
        <v>0</v>
      </c>
      <c r="L54" s="76">
        <f t="shared" si="0"/>
        <v>0</v>
      </c>
    </row>
    <row r="55" spans="1:12" x14ac:dyDescent="0.2">
      <c r="A55" s="14" t="s">
        <v>157</v>
      </c>
      <c r="B55" s="148">
        <v>43000</v>
      </c>
      <c r="C55" s="151">
        <v>0</v>
      </c>
      <c r="D55" s="148">
        <f>+'[1]Ex Africa 2021'!B1244</f>
        <v>0</v>
      </c>
      <c r="E55" s="148">
        <f>+'[1]Ex Africa 2022'!B1244</f>
        <v>0</v>
      </c>
      <c r="F55" s="149">
        <f>+'[1]Ex-Africa 2023'!B1244</f>
        <v>0</v>
      </c>
      <c r="G55" s="76">
        <v>0</v>
      </c>
      <c r="H55" s="48">
        <f>+'[1]Ex-Africa 2025'!B56+'[1]Ex-Africa 2025'!B453+'[1]Ex-Africa 2025'!B850</f>
        <v>0</v>
      </c>
      <c r="I55" s="148">
        <f>+'[1]Ex-Africa 2025'!B155+'[1]Ex-Africa 2025'!B552+'[1]Ex-Africa 2025'!B949</f>
        <v>0</v>
      </c>
      <c r="J55" s="148">
        <f>+'[1]Ex-Africa 2024'!G254+'[1]Ex-Africa 2024'!G651+'[1]Ex-Africa 2024'!G1048</f>
        <v>0</v>
      </c>
      <c r="K55" s="148">
        <f>+'[1]Ex-Africa 2025'!B353+'[1]Ex-Africa 2025'!B750+'[1]Ex-Africa 2025'!B1147</f>
        <v>0</v>
      </c>
      <c r="L55" s="76">
        <f t="shared" si="0"/>
        <v>0</v>
      </c>
    </row>
    <row r="56" spans="1:12" x14ac:dyDescent="0.2">
      <c r="A56" s="14" t="s">
        <v>158</v>
      </c>
      <c r="B56" s="148">
        <v>1094529</v>
      </c>
      <c r="C56" s="151">
        <v>50000</v>
      </c>
      <c r="D56" s="148">
        <f>+'[1]Ex Africa 2021'!B1245</f>
        <v>88500</v>
      </c>
      <c r="E56" s="148">
        <f>+'[1]Ex Africa 2022'!B1245</f>
        <v>0</v>
      </c>
      <c r="F56" s="149">
        <f>+'[1]Ex-Africa 2023'!B1245</f>
        <v>60000</v>
      </c>
      <c r="G56" s="76">
        <v>0</v>
      </c>
      <c r="H56" s="48">
        <f>+'[1]Ex-Africa 2025'!B57+'[1]Ex-Africa 2025'!B454+'[1]Ex-Africa 2025'!B851</f>
        <v>0</v>
      </c>
      <c r="I56" s="148">
        <f>+'[1]Ex-Africa 2025'!B156+'[1]Ex-Africa 2025'!B553+'[1]Ex-Africa 2025'!B950</f>
        <v>0</v>
      </c>
      <c r="J56" s="148">
        <f>+'[1]Ex-Africa 2024'!G255+'[1]Ex-Africa 2024'!G652+'[1]Ex-Africa 2024'!G1049</f>
        <v>0</v>
      </c>
      <c r="K56" s="148">
        <f>+'[1]Ex-Africa 2025'!B354+'[1]Ex-Africa 2025'!B751+'[1]Ex-Africa 2025'!B1148</f>
        <v>0</v>
      </c>
      <c r="L56" s="76">
        <f t="shared" si="0"/>
        <v>0</v>
      </c>
    </row>
    <row r="57" spans="1:12" x14ac:dyDescent="0.2">
      <c r="A57" s="14" t="s">
        <v>159</v>
      </c>
      <c r="B57" s="148">
        <v>2000</v>
      </c>
      <c r="C57" s="151">
        <v>500</v>
      </c>
      <c r="D57" s="148">
        <f>+'[1]Ex Africa 2021'!B1246</f>
        <v>0</v>
      </c>
      <c r="E57" s="148">
        <f>+'[1]Ex Africa 2022'!B1246</f>
        <v>0</v>
      </c>
      <c r="F57" s="149">
        <f>+'[1]Ex-Africa 2023'!B1246</f>
        <v>0</v>
      </c>
      <c r="G57" s="76">
        <v>0</v>
      </c>
      <c r="H57" s="48">
        <f>+'[1]Ex-Africa 2025'!B58+'[1]Ex-Africa 2025'!B455+'[1]Ex-Africa 2025'!B852</f>
        <v>0</v>
      </c>
      <c r="I57" s="148">
        <f>+'[1]Ex-Africa 2025'!B157+'[1]Ex-Africa 2025'!B554+'[1]Ex-Africa 2025'!B951</f>
        <v>0</v>
      </c>
      <c r="J57" s="148">
        <f>+'[1]Ex-Africa 2024'!G256+'[1]Ex-Africa 2024'!G653+'[1]Ex-Africa 2024'!G1050</f>
        <v>0</v>
      </c>
      <c r="K57" s="148">
        <f>+'[1]Ex-Africa 2025'!B355+'[1]Ex-Africa 2025'!B752+'[1]Ex-Africa 2025'!B1149</f>
        <v>0</v>
      </c>
      <c r="L57" s="76">
        <f t="shared" si="0"/>
        <v>0</v>
      </c>
    </row>
    <row r="58" spans="1:12" x14ac:dyDescent="0.2">
      <c r="A58" s="14" t="s">
        <v>160</v>
      </c>
      <c r="B58" s="148">
        <v>27121</v>
      </c>
      <c r="C58" s="151">
        <v>0</v>
      </c>
      <c r="D58" s="148">
        <f>+'[1]Ex Africa 2021'!B1247</f>
        <v>3600</v>
      </c>
      <c r="E58" s="148">
        <f>+'[1]Ex Africa 2022'!B1247</f>
        <v>3600</v>
      </c>
      <c r="F58" s="149">
        <f>+'[1]Ex-Africa 2023'!B1247</f>
        <v>8500</v>
      </c>
      <c r="G58" s="76">
        <v>6000</v>
      </c>
      <c r="H58" s="48">
        <f>+'[1]Ex-Africa 2025'!B59+'[1]Ex-Africa 2025'!B456+'[1]Ex-Africa 2025'!B853</f>
        <v>0</v>
      </c>
      <c r="I58" s="148">
        <f>+'[1]Ex-Africa 2025'!B158+'[1]Ex-Africa 2025'!B555+'[1]Ex-Africa 2025'!B952</f>
        <v>0</v>
      </c>
      <c r="J58" s="148">
        <f>+'[1]Ex-Africa 2024'!G257+'[1]Ex-Africa 2024'!G654+'[1]Ex-Africa 2024'!G1051</f>
        <v>0</v>
      </c>
      <c r="K58" s="148">
        <f>+'[1]Ex-Africa 2025'!B356+'[1]Ex-Africa 2025'!B753+'[1]Ex-Africa 2025'!B1150</f>
        <v>0</v>
      </c>
      <c r="L58" s="76">
        <f t="shared" si="0"/>
        <v>0</v>
      </c>
    </row>
    <row r="59" spans="1:12" x14ac:dyDescent="0.2">
      <c r="A59" s="14" t="s">
        <v>161</v>
      </c>
      <c r="B59" s="148">
        <v>29351564</v>
      </c>
      <c r="C59" s="151">
        <v>1170480</v>
      </c>
      <c r="D59" s="148">
        <f>+'[1]Ex Africa 2021'!B1248</f>
        <v>475100</v>
      </c>
      <c r="E59" s="148">
        <f>+'[1]Ex Africa 2022'!B1248</f>
        <v>1968700</v>
      </c>
      <c r="F59" s="149">
        <f>+'[1]Ex-Africa 2023'!B1248</f>
        <v>2014600</v>
      </c>
      <c r="G59" s="76">
        <v>365000</v>
      </c>
      <c r="H59" s="48">
        <f>+'[1]Ex-Africa 2025'!B60+'[1]Ex-Africa 2025'!B457+'[1]Ex-Africa 2025'!B854</f>
        <v>0</v>
      </c>
      <c r="I59" s="148">
        <f>+'[1]Ex-Africa 2025'!B159+'[1]Ex-Africa 2025'!B556+'[1]Ex-Africa 2025'!B953</f>
        <v>0</v>
      </c>
      <c r="J59" s="148">
        <f>+'[1]Ex-Africa 2024'!G258+'[1]Ex-Africa 2024'!G655+'[1]Ex-Africa 2024'!G1052</f>
        <v>0</v>
      </c>
      <c r="K59" s="148">
        <f>+'[1]Ex-Africa 2025'!B357+'[1]Ex-Africa 2025'!B754+'[1]Ex-Africa 2025'!B1151</f>
        <v>0</v>
      </c>
      <c r="L59" s="76">
        <f t="shared" si="0"/>
        <v>0</v>
      </c>
    </row>
    <row r="60" spans="1:12" x14ac:dyDescent="0.2">
      <c r="A60" s="14" t="s">
        <v>162</v>
      </c>
      <c r="B60" s="148">
        <v>6881426</v>
      </c>
      <c r="C60" s="151">
        <v>197790</v>
      </c>
      <c r="D60" s="148">
        <f>+'[1]Ex Africa 2021'!B1249</f>
        <v>108772</v>
      </c>
      <c r="E60" s="148">
        <f>+'[1]Ex Africa 2022'!B1249</f>
        <v>180200</v>
      </c>
      <c r="F60" s="149">
        <f>+'[1]Ex-Africa 2023'!B1249</f>
        <v>2000</v>
      </c>
      <c r="G60" s="76">
        <v>0</v>
      </c>
      <c r="H60" s="48">
        <f>+'[1]Ex-Africa 2025'!B61+'[1]Ex-Africa 2025'!B458+'[1]Ex-Africa 2025'!B855</f>
        <v>0</v>
      </c>
      <c r="I60" s="148">
        <f>+'[1]Ex-Africa 2025'!B160+'[1]Ex-Africa 2025'!B557+'[1]Ex-Africa 2025'!B954</f>
        <v>0</v>
      </c>
      <c r="J60" s="148">
        <f>+'[1]Ex-Africa 2024'!G259+'[1]Ex-Africa 2024'!G656+'[1]Ex-Africa 2024'!G1053</f>
        <v>0</v>
      </c>
      <c r="K60" s="148">
        <f>+'[1]Ex-Africa 2025'!B358+'[1]Ex-Africa 2025'!B755+'[1]Ex-Africa 2025'!B1152</f>
        <v>0</v>
      </c>
      <c r="L60" s="76">
        <f t="shared" si="0"/>
        <v>0</v>
      </c>
    </row>
    <row r="61" spans="1:12" x14ac:dyDescent="0.2">
      <c r="A61" s="14" t="s">
        <v>163</v>
      </c>
      <c r="B61" s="148">
        <v>849960</v>
      </c>
      <c r="C61" s="151">
        <v>96560</v>
      </c>
      <c r="D61" s="148">
        <f>+'[1]Ex Africa 2021'!B1250</f>
        <v>116790</v>
      </c>
      <c r="E61" s="148">
        <f>+'[1]Ex Africa 2022'!B1250</f>
        <v>135000</v>
      </c>
      <c r="F61" s="149">
        <f>+'[1]Ex-Africa 2023'!B1250</f>
        <v>126750</v>
      </c>
      <c r="G61" s="76">
        <v>113100</v>
      </c>
      <c r="H61" s="48">
        <f>+'[1]Ex-Africa 2025'!B62+'[1]Ex-Africa 2025'!B459+'[1]Ex-Africa 2025'!B856</f>
        <v>17750</v>
      </c>
      <c r="I61" s="148">
        <f>+'[1]Ex-Africa 2025'!B161+'[1]Ex-Africa 2025'!B558+'[1]Ex-Africa 2025'!B955</f>
        <v>0</v>
      </c>
      <c r="J61" s="148">
        <f>+'[1]Ex-Africa 2024'!G260+'[1]Ex-Africa 2024'!G657+'[1]Ex-Africa 2024'!G1054</f>
        <v>0</v>
      </c>
      <c r="K61" s="148">
        <f>+'[1]Ex-Africa 2025'!B359+'[1]Ex-Africa 2025'!B756+'[1]Ex-Africa 2025'!B1153</f>
        <v>0</v>
      </c>
      <c r="L61" s="76">
        <f t="shared" si="0"/>
        <v>17750</v>
      </c>
    </row>
    <row r="62" spans="1:12" x14ac:dyDescent="0.2">
      <c r="A62" s="14" t="s">
        <v>243</v>
      </c>
      <c r="B62" s="148">
        <v>69555</v>
      </c>
      <c r="C62" s="151">
        <v>0</v>
      </c>
      <c r="D62" s="148">
        <f>+'[1]Ex Africa 2021'!B1251</f>
        <v>0</v>
      </c>
      <c r="E62" s="148">
        <f>+'[1]Ex Africa 2022'!B1251</f>
        <v>0</v>
      </c>
      <c r="F62" s="149">
        <f>+'[1]Ex-Africa 2023'!B1251</f>
        <v>0</v>
      </c>
      <c r="G62" s="76">
        <v>0</v>
      </c>
      <c r="H62" s="48">
        <f>+'[1]Ex-Africa 2025'!B63+'[1]Ex-Africa 2025'!B460+'[1]Ex-Africa 2025'!B857</f>
        <v>0</v>
      </c>
      <c r="I62" s="148">
        <f>+'[1]Ex-Africa 2025'!B162+'[1]Ex-Africa 2025'!B559+'[1]Ex-Africa 2025'!B956</f>
        <v>0</v>
      </c>
      <c r="J62" s="148">
        <f>+'[1]Ex-Africa 2024'!G261+'[1]Ex-Africa 2024'!G658+'[1]Ex-Africa 2024'!G1055</f>
        <v>0</v>
      </c>
      <c r="K62" s="148">
        <f>+'[1]Ex-Africa 2025'!B360+'[1]Ex-Africa 2025'!B757+'[1]Ex-Africa 2025'!B1154</f>
        <v>0</v>
      </c>
      <c r="L62" s="76">
        <f t="shared" si="0"/>
        <v>0</v>
      </c>
    </row>
    <row r="63" spans="1:12" x14ac:dyDescent="0.2">
      <c r="A63" s="14" t="s">
        <v>164</v>
      </c>
      <c r="B63" s="148">
        <v>306446</v>
      </c>
      <c r="C63" s="151">
        <v>0</v>
      </c>
      <c r="D63" s="148">
        <f>+'[1]Ex Africa 2021'!B1252</f>
        <v>0</v>
      </c>
      <c r="E63" s="148">
        <f>+'[1]Ex Africa 2022'!B1252</f>
        <v>0</v>
      </c>
      <c r="F63" s="149">
        <f>+'[1]Ex-Africa 2023'!B1252</f>
        <v>0</v>
      </c>
      <c r="G63" s="76">
        <v>0</v>
      </c>
      <c r="H63" s="48">
        <f>+'[1]Ex-Africa 2025'!B64+'[1]Ex-Africa 2025'!B461+'[1]Ex-Africa 2025'!B858</f>
        <v>0</v>
      </c>
      <c r="I63" s="148">
        <f>+'[1]Ex-Africa 2025'!B163+'[1]Ex-Africa 2025'!B560+'[1]Ex-Africa 2025'!B957</f>
        <v>0</v>
      </c>
      <c r="J63" s="148">
        <f>+'[1]Ex-Africa 2024'!G262+'[1]Ex-Africa 2024'!G659+'[1]Ex-Africa 2024'!G1056</f>
        <v>0</v>
      </c>
      <c r="K63" s="148">
        <f>+'[1]Ex-Africa 2025'!B361+'[1]Ex-Africa 2025'!B758+'[1]Ex-Africa 2025'!B1155</f>
        <v>0</v>
      </c>
      <c r="L63" s="76">
        <f t="shared" si="0"/>
        <v>0</v>
      </c>
    </row>
    <row r="64" spans="1:12" x14ac:dyDescent="0.2">
      <c r="A64" s="14" t="s">
        <v>165</v>
      </c>
      <c r="B64" s="148">
        <v>858643</v>
      </c>
      <c r="C64" s="151">
        <v>0</v>
      </c>
      <c r="D64" s="148">
        <f>+'[1]Ex Africa 2021'!B1253</f>
        <v>0</v>
      </c>
      <c r="E64" s="148">
        <f>+'[1]Ex Africa 2022'!B1253</f>
        <v>282440</v>
      </c>
      <c r="F64" s="149">
        <f>+'[1]Ex-Africa 2023'!B1253</f>
        <v>97750</v>
      </c>
      <c r="G64" s="76">
        <v>95600</v>
      </c>
      <c r="H64" s="48">
        <f>+'[1]Ex-Africa 2025'!B65+'[1]Ex-Africa 2025'!B462+'[1]Ex-Africa 2025'!B859</f>
        <v>0</v>
      </c>
      <c r="I64" s="148">
        <f>+'[1]Ex-Africa 2025'!B164+'[1]Ex-Africa 2025'!B561+'[1]Ex-Africa 2025'!B958</f>
        <v>0</v>
      </c>
      <c r="J64" s="148">
        <f>+'[1]Ex-Africa 2024'!G263+'[1]Ex-Africa 2024'!G660+'[1]Ex-Africa 2024'!G1057</f>
        <v>0</v>
      </c>
      <c r="K64" s="148">
        <f>+'[1]Ex-Africa 2025'!B362+'[1]Ex-Africa 2025'!B759+'[1]Ex-Africa 2025'!B1156</f>
        <v>0</v>
      </c>
      <c r="L64" s="76">
        <f t="shared" si="0"/>
        <v>0</v>
      </c>
    </row>
    <row r="65" spans="1:12" x14ac:dyDescent="0.2">
      <c r="A65" s="14" t="s">
        <v>166</v>
      </c>
      <c r="B65" s="148">
        <v>2200</v>
      </c>
      <c r="C65" s="151">
        <v>0</v>
      </c>
      <c r="D65" s="148">
        <f>+'[1]Ex Africa 2021'!B1254</f>
        <v>0</v>
      </c>
      <c r="E65" s="148">
        <f>+'[1]Ex Africa 2022'!B1254</f>
        <v>0</v>
      </c>
      <c r="F65" s="149">
        <f>+'[1]Ex-Africa 2023'!B1254</f>
        <v>0</v>
      </c>
      <c r="G65" s="76">
        <v>0</v>
      </c>
      <c r="H65" s="48">
        <f>+'[1]Ex-Africa 2025'!B66+'[1]Ex-Africa 2025'!B463+'[1]Ex-Africa 2025'!B860</f>
        <v>0</v>
      </c>
      <c r="I65" s="148">
        <f>+'[1]Ex-Africa 2025'!B165+'[1]Ex-Africa 2025'!B562+'[1]Ex-Africa 2025'!B959</f>
        <v>0</v>
      </c>
      <c r="J65" s="148">
        <f>+'[1]Ex-Africa 2024'!G264+'[1]Ex-Africa 2024'!G661+'[1]Ex-Africa 2024'!G1058</f>
        <v>0</v>
      </c>
      <c r="K65" s="148">
        <f>+'[1]Ex-Africa 2025'!B363+'[1]Ex-Africa 2025'!B760+'[1]Ex-Africa 2025'!B1157</f>
        <v>0</v>
      </c>
      <c r="L65" s="76">
        <f t="shared" si="0"/>
        <v>0</v>
      </c>
    </row>
    <row r="66" spans="1:12" x14ac:dyDescent="0.2">
      <c r="A66" s="14" t="s">
        <v>167</v>
      </c>
      <c r="B66" s="148">
        <v>16800</v>
      </c>
      <c r="C66" s="151">
        <v>0</v>
      </c>
      <c r="D66" s="148">
        <f>+'[1]Ex Africa 2021'!B1255</f>
        <v>0</v>
      </c>
      <c r="E66" s="148">
        <f>+'[1]Ex Africa 2022'!B1255</f>
        <v>0</v>
      </c>
      <c r="F66" s="149">
        <f>+'[1]Ex-Africa 2023'!B1255</f>
        <v>0</v>
      </c>
      <c r="G66" s="76">
        <v>16000</v>
      </c>
      <c r="H66" s="48">
        <f>+'[1]Ex-Africa 2025'!B67+'[1]Ex-Africa 2025'!B464+'[1]Ex-Africa 2025'!B861</f>
        <v>0</v>
      </c>
      <c r="I66" s="148">
        <f>+'[1]Ex-Africa 2025'!B166+'[1]Ex-Africa 2025'!B563+'[1]Ex-Africa 2025'!B960</f>
        <v>0</v>
      </c>
      <c r="J66" s="148">
        <f>+'[1]Ex-Africa 2024'!G265+'[1]Ex-Africa 2024'!G662+'[1]Ex-Africa 2024'!G1059</f>
        <v>0</v>
      </c>
      <c r="K66" s="148">
        <f>+'[1]Ex-Africa 2025'!B364+'[1]Ex-Africa 2025'!B761+'[1]Ex-Africa 2025'!B1158</f>
        <v>0</v>
      </c>
      <c r="L66" s="76">
        <f t="shared" si="0"/>
        <v>0</v>
      </c>
    </row>
    <row r="67" spans="1:12" x14ac:dyDescent="0.2">
      <c r="A67" s="14" t="s">
        <v>168</v>
      </c>
      <c r="B67" s="148">
        <v>16992002</v>
      </c>
      <c r="C67" s="151">
        <v>2156000</v>
      </c>
      <c r="D67" s="148">
        <f>+'[1]Ex Africa 2021'!B1256</f>
        <v>2408377</v>
      </c>
      <c r="E67" s="148">
        <f>+'[1]Ex Africa 2022'!B1256</f>
        <v>4798847</v>
      </c>
      <c r="F67" s="149">
        <f>+'[1]Ex-Africa 2023'!B1256</f>
        <v>12351050</v>
      </c>
      <c r="G67" s="76">
        <v>865221</v>
      </c>
      <c r="H67" s="48">
        <f>+'[1]Ex-Africa 2025'!B68+'[1]Ex-Africa 2025'!B465+'[1]Ex-Africa 2025'!B862</f>
        <v>0</v>
      </c>
      <c r="I67" s="148">
        <f>+'[1]Ex-Africa 2025'!B167+'[1]Ex-Africa 2025'!B564+'[1]Ex-Africa 2025'!B961</f>
        <v>0</v>
      </c>
      <c r="J67" s="148">
        <f>+'[1]Ex-Africa 2024'!G266+'[1]Ex-Africa 2024'!G663+'[1]Ex-Africa 2024'!G1060</f>
        <v>0</v>
      </c>
      <c r="K67" s="148">
        <f>+'[1]Ex-Africa 2025'!B365+'[1]Ex-Africa 2025'!B762+'[1]Ex-Africa 2025'!B1159</f>
        <v>0</v>
      </c>
      <c r="L67" s="76">
        <f t="shared" si="0"/>
        <v>0</v>
      </c>
    </row>
    <row r="68" spans="1:12" x14ac:dyDescent="0.2">
      <c r="A68" s="14" t="s">
        <v>169</v>
      </c>
      <c r="B68" s="148">
        <v>716181</v>
      </c>
      <c r="C68" s="151">
        <v>71458</v>
      </c>
      <c r="D68" s="148">
        <f>+'[1]Ex Africa 2021'!B1257</f>
        <v>66350</v>
      </c>
      <c r="E68" s="148">
        <f>+'[1]Ex Africa 2022'!B1257</f>
        <v>113511</v>
      </c>
      <c r="F68" s="149">
        <f>+'[1]Ex-Africa 2023'!B1257</f>
        <v>52705</v>
      </c>
      <c r="G68" s="76">
        <v>62700</v>
      </c>
      <c r="H68" s="48">
        <f>+'[1]Ex-Africa 2025'!B69+'[1]Ex-Africa 2025'!B466+'[1]Ex-Africa 2025'!B863</f>
        <v>15900</v>
      </c>
      <c r="I68" s="148">
        <f>+'[1]Ex-Africa 2025'!B168+'[1]Ex-Africa 2025'!B565+'[1]Ex-Africa 2025'!B962</f>
        <v>0</v>
      </c>
      <c r="J68" s="148">
        <f>+'[1]Ex-Africa 2024'!G267+'[1]Ex-Africa 2024'!G664+'[1]Ex-Africa 2024'!G1061</f>
        <v>0</v>
      </c>
      <c r="K68" s="148">
        <f>+'[1]Ex-Africa 2025'!B366+'[1]Ex-Africa 2025'!B763+'[1]Ex-Africa 2025'!B1160</f>
        <v>0</v>
      </c>
      <c r="L68" s="76">
        <f t="shared" ref="L68:L96" si="1">SUM(H68:K68)</f>
        <v>15900</v>
      </c>
    </row>
    <row r="69" spans="1:12" x14ac:dyDescent="0.2">
      <c r="A69" s="14" t="s">
        <v>170</v>
      </c>
      <c r="B69" s="148">
        <v>13899150</v>
      </c>
      <c r="C69" s="151">
        <v>1872400</v>
      </c>
      <c r="D69" s="148">
        <f>+'[1]Ex Africa 2021'!B1258</f>
        <v>1300100</v>
      </c>
      <c r="E69" s="148">
        <f>+'[1]Ex Africa 2022'!B1258</f>
        <v>1474200</v>
      </c>
      <c r="F69" s="149">
        <f>+'[1]Ex-Africa 2023'!B1258</f>
        <v>1068550</v>
      </c>
      <c r="G69" s="76">
        <v>1560550</v>
      </c>
      <c r="H69" s="48">
        <f>+'[1]Ex-Africa 2025'!B70+'[1]Ex-Africa 2025'!B467+'[1]Ex-Africa 2025'!B864</f>
        <v>311050</v>
      </c>
      <c r="I69" s="148">
        <f>+'[1]Ex-Africa 2025'!B169+'[1]Ex-Africa 2025'!B566+'[1]Ex-Africa 2025'!B963</f>
        <v>0</v>
      </c>
      <c r="J69" s="148">
        <f>+'[1]Ex-Africa 2024'!G268+'[1]Ex-Africa 2024'!G665+'[1]Ex-Africa 2024'!G1062</f>
        <v>0</v>
      </c>
      <c r="K69" s="148">
        <f>+'[1]Ex-Africa 2025'!B367+'[1]Ex-Africa 2025'!B764+'[1]Ex-Africa 2025'!B1161</f>
        <v>0</v>
      </c>
      <c r="L69" s="76">
        <f t="shared" si="1"/>
        <v>311050</v>
      </c>
    </row>
    <row r="70" spans="1:12" x14ac:dyDescent="0.2">
      <c r="A70" s="14" t="s">
        <v>171</v>
      </c>
      <c r="B70" s="148">
        <v>5300</v>
      </c>
      <c r="C70" s="151">
        <v>0</v>
      </c>
      <c r="D70" s="148">
        <f>+'[1]Ex Africa 2021'!B1259</f>
        <v>0</v>
      </c>
      <c r="E70" s="148">
        <f>+'[1]Ex Africa 2022'!B1259</f>
        <v>0</v>
      </c>
      <c r="F70" s="149">
        <f>+'[1]Ex-Africa 2023'!B1259</f>
        <v>0</v>
      </c>
      <c r="G70" s="76">
        <v>0</v>
      </c>
      <c r="H70" s="48">
        <f>+'[1]Ex-Africa 2025'!B71+'[1]Ex-Africa 2025'!B468+'[1]Ex-Africa 2025'!B865</f>
        <v>0</v>
      </c>
      <c r="I70" s="148">
        <f>+'[1]Ex-Africa 2025'!B170+'[1]Ex-Africa 2025'!B567+'[1]Ex-Africa 2025'!B964</f>
        <v>0</v>
      </c>
      <c r="J70" s="148">
        <f>+'[1]Ex-Africa 2024'!G269+'[1]Ex-Africa 2024'!G666+'[1]Ex-Africa 2024'!G1063</f>
        <v>0</v>
      </c>
      <c r="K70" s="148">
        <f>+'[1]Ex-Africa 2025'!B368+'[1]Ex-Africa 2025'!B765+'[1]Ex-Africa 2025'!B1162</f>
        <v>0</v>
      </c>
      <c r="L70" s="76">
        <f t="shared" si="1"/>
        <v>0</v>
      </c>
    </row>
    <row r="71" spans="1:12" x14ac:dyDescent="0.2">
      <c r="A71" s="14" t="s">
        <v>172</v>
      </c>
      <c r="B71" s="148">
        <v>388219</v>
      </c>
      <c r="C71" s="151">
        <v>0</v>
      </c>
      <c r="D71" s="148">
        <f>+'[1]Ex Africa 2021'!B1260</f>
        <v>159450</v>
      </c>
      <c r="E71" s="148">
        <f>+'[1]Ex Africa 2022'!B1260</f>
        <v>0</v>
      </c>
      <c r="F71" s="149">
        <f>+'[1]Ex-Africa 2023'!B1260</f>
        <v>9470</v>
      </c>
      <c r="G71" s="76">
        <v>6300</v>
      </c>
      <c r="H71" s="48">
        <f>+'[1]Ex-Africa 2025'!B72+'[1]Ex-Africa 2025'!B469+'[1]Ex-Africa 2025'!B866</f>
        <v>0</v>
      </c>
      <c r="I71" s="148">
        <f>+'[1]Ex-Africa 2025'!B171+'[1]Ex-Africa 2025'!B568+'[1]Ex-Africa 2025'!B965</f>
        <v>0</v>
      </c>
      <c r="J71" s="148">
        <f>+'[1]Ex-Africa 2024'!G270+'[1]Ex-Africa 2024'!G667+'[1]Ex-Africa 2024'!G1064</f>
        <v>0</v>
      </c>
      <c r="K71" s="148">
        <f>+'[1]Ex-Africa 2025'!B369+'[1]Ex-Africa 2025'!B766+'[1]Ex-Africa 2025'!B1163</f>
        <v>0</v>
      </c>
      <c r="L71" s="76">
        <f t="shared" si="1"/>
        <v>0</v>
      </c>
    </row>
    <row r="72" spans="1:12" x14ac:dyDescent="0.2">
      <c r="A72" s="14" t="s">
        <v>173</v>
      </c>
      <c r="B72" s="148">
        <v>10478171</v>
      </c>
      <c r="C72" s="151">
        <v>487300</v>
      </c>
      <c r="D72" s="148">
        <f>+'[1]Ex Africa 2021'!B1261</f>
        <v>563263</v>
      </c>
      <c r="E72" s="148">
        <f>+'[1]Ex Africa 2022'!B1261</f>
        <v>523772</v>
      </c>
      <c r="F72" s="149">
        <f>+'[1]Ex-Africa 2023'!B1261</f>
        <v>232008</v>
      </c>
      <c r="G72" s="76">
        <v>376821</v>
      </c>
      <c r="H72" s="48">
        <f>+'[1]Ex-Africa 2025'!B73+'[1]Ex-Africa 2025'!B470+'[1]Ex-Africa 2025'!B867</f>
        <v>120255</v>
      </c>
      <c r="I72" s="148">
        <f>+'[1]Ex-Africa 2025'!B172+'[1]Ex-Africa 2025'!B569+'[1]Ex-Africa 2025'!B966</f>
        <v>0</v>
      </c>
      <c r="J72" s="148">
        <f>+'[1]Ex-Africa 2024'!G271+'[1]Ex-Africa 2024'!G668+'[1]Ex-Africa 2024'!G1065</f>
        <v>0</v>
      </c>
      <c r="K72" s="148">
        <f>+'[1]Ex-Africa 2025'!B370+'[1]Ex-Africa 2025'!B767+'[1]Ex-Africa 2025'!B1164</f>
        <v>0</v>
      </c>
      <c r="L72" s="76">
        <f t="shared" si="1"/>
        <v>120255</v>
      </c>
    </row>
    <row r="73" spans="1:12" x14ac:dyDescent="0.2">
      <c r="A73" s="14" t="s">
        <v>174</v>
      </c>
      <c r="B73" s="148">
        <v>1160</v>
      </c>
      <c r="C73" s="151">
        <v>0</v>
      </c>
      <c r="D73" s="148">
        <f>+'[1]Ex Africa 2021'!B1262</f>
        <v>0</v>
      </c>
      <c r="E73" s="148">
        <f>+'[1]Ex Africa 2022'!B1262</f>
        <v>0</v>
      </c>
      <c r="F73" s="149">
        <f>+'[1]Ex-Africa 2023'!B1262</f>
        <v>0</v>
      </c>
      <c r="G73" s="76">
        <v>0</v>
      </c>
      <c r="H73" s="48">
        <f>+'[1]Ex-Africa 2025'!B74+'[1]Ex-Africa 2025'!B471+'[1]Ex-Africa 2025'!B868</f>
        <v>0</v>
      </c>
      <c r="I73" s="148">
        <f>+'[1]Ex-Africa 2025'!B173+'[1]Ex-Africa 2025'!B570+'[1]Ex-Africa 2025'!B967</f>
        <v>0</v>
      </c>
      <c r="J73" s="148">
        <f>+'[1]Ex-Africa 2024'!G272+'[1]Ex-Africa 2024'!G669+'[1]Ex-Africa 2024'!G1066</f>
        <v>0</v>
      </c>
      <c r="K73" s="148">
        <f>+'[1]Ex-Africa 2025'!B371+'[1]Ex-Africa 2025'!B768+'[1]Ex-Africa 2025'!B1165</f>
        <v>0</v>
      </c>
      <c r="L73" s="76">
        <f t="shared" si="1"/>
        <v>0</v>
      </c>
    </row>
    <row r="74" spans="1:12" x14ac:dyDescent="0.2">
      <c r="A74" s="14" t="s">
        <v>175</v>
      </c>
      <c r="B74" s="148">
        <v>7700</v>
      </c>
      <c r="C74" s="151">
        <v>0</v>
      </c>
      <c r="D74" s="148">
        <f>+'[1]Ex Africa 2021'!B1263</f>
        <v>0</v>
      </c>
      <c r="E74" s="148">
        <f>+'[1]Ex Africa 2022'!B1263</f>
        <v>0</v>
      </c>
      <c r="F74" s="149">
        <f>+'[1]Ex-Africa 2023'!B1263</f>
        <v>0</v>
      </c>
      <c r="G74" s="76">
        <v>0</v>
      </c>
      <c r="H74" s="48">
        <f>+'[1]Ex-Africa 2025'!B75+'[1]Ex-Africa 2025'!B472+'[1]Ex-Africa 2025'!B869</f>
        <v>0</v>
      </c>
      <c r="I74" s="148">
        <f>+'[1]Ex-Africa 2025'!B174+'[1]Ex-Africa 2025'!B571+'[1]Ex-Africa 2025'!B968</f>
        <v>0</v>
      </c>
      <c r="J74" s="148">
        <f>+'[1]Ex-Africa 2024'!G273+'[1]Ex-Africa 2024'!G670+'[1]Ex-Africa 2024'!G1067</f>
        <v>0</v>
      </c>
      <c r="K74" s="148">
        <f>+'[1]Ex-Africa 2025'!B372+'[1]Ex-Africa 2025'!B769+'[1]Ex-Africa 2025'!B1166</f>
        <v>0</v>
      </c>
      <c r="L74" s="76">
        <f t="shared" si="1"/>
        <v>0</v>
      </c>
    </row>
    <row r="75" spans="1:12" x14ac:dyDescent="0.2">
      <c r="A75" s="14" t="s">
        <v>176</v>
      </c>
      <c r="B75" s="148">
        <v>262675</v>
      </c>
      <c r="C75" s="151">
        <v>0</v>
      </c>
      <c r="D75" s="148">
        <f>+'[1]Ex Africa 2021'!B1264</f>
        <v>0</v>
      </c>
      <c r="E75" s="148">
        <f>+'[1]Ex Africa 2022'!B1264</f>
        <v>0</v>
      </c>
      <c r="F75" s="149">
        <f>+'[1]Ex-Africa 2023'!B1264</f>
        <v>61936</v>
      </c>
      <c r="G75" s="76">
        <v>38064</v>
      </c>
      <c r="H75" s="48">
        <f>+'[1]Ex-Africa 2025'!B76+'[1]Ex-Africa 2025'!B473+'[1]Ex-Africa 2025'!B870</f>
        <v>0</v>
      </c>
      <c r="I75" s="148">
        <f>+'[1]Ex-Africa 2025'!B175+'[1]Ex-Africa 2025'!B572+'[1]Ex-Africa 2025'!B969</f>
        <v>0</v>
      </c>
      <c r="J75" s="148">
        <f>+'[1]Ex-Africa 2024'!G274+'[1]Ex-Africa 2024'!G671+'[1]Ex-Africa 2024'!G1068</f>
        <v>0</v>
      </c>
      <c r="K75" s="148">
        <f>+'[1]Ex-Africa 2025'!B373+'[1]Ex-Africa 2025'!B770+'[1]Ex-Africa 2025'!B1167</f>
        <v>0</v>
      </c>
      <c r="L75" s="76">
        <f t="shared" si="1"/>
        <v>0</v>
      </c>
    </row>
    <row r="76" spans="1:12" x14ac:dyDescent="0.2">
      <c r="A76" s="14" t="s">
        <v>177</v>
      </c>
      <c r="B76" s="148">
        <v>40000</v>
      </c>
      <c r="C76" s="151">
        <v>0</v>
      </c>
      <c r="D76" s="148">
        <f>+'[1]Ex Africa 2021'!B1265</f>
        <v>0</v>
      </c>
      <c r="E76" s="148">
        <f>+'[1]Ex Africa 2022'!B1265</f>
        <v>0</v>
      </c>
      <c r="F76" s="149">
        <f>+'[1]Ex-Africa 2023'!B1265</f>
        <v>0</v>
      </c>
      <c r="G76" s="76">
        <v>0</v>
      </c>
      <c r="H76" s="48">
        <f>+'[1]Ex-Africa 2025'!B77+'[1]Ex-Africa 2025'!B474+'[1]Ex-Africa 2025'!B871</f>
        <v>0</v>
      </c>
      <c r="I76" s="148">
        <f>+'[1]Ex-Africa 2025'!B176+'[1]Ex-Africa 2025'!B573+'[1]Ex-Africa 2025'!B970</f>
        <v>0</v>
      </c>
      <c r="J76" s="148">
        <f>+'[1]Ex-Africa 2024'!G275+'[1]Ex-Africa 2024'!G672+'[1]Ex-Africa 2024'!G1069</f>
        <v>0</v>
      </c>
      <c r="K76" s="148">
        <f>+'[1]Ex-Africa 2025'!B374+'[1]Ex-Africa 2025'!B771+'[1]Ex-Africa 2025'!B1168</f>
        <v>0</v>
      </c>
      <c r="L76" s="76">
        <f t="shared" si="1"/>
        <v>0</v>
      </c>
    </row>
    <row r="77" spans="1:12" x14ac:dyDescent="0.2">
      <c r="A77" s="14" t="s">
        <v>178</v>
      </c>
      <c r="B77" s="148">
        <v>1521480</v>
      </c>
      <c r="C77" s="151">
        <v>50720</v>
      </c>
      <c r="D77" s="148">
        <f>+'[1]Ex Africa 2021'!B1266</f>
        <v>605280</v>
      </c>
      <c r="E77" s="148">
        <f>+'[1]Ex Africa 2022'!B1266</f>
        <v>0</v>
      </c>
      <c r="F77" s="149">
        <f>+'[1]Ex-Africa 2023'!B1266</f>
        <v>0</v>
      </c>
      <c r="G77" s="76">
        <v>532870</v>
      </c>
      <c r="H77" s="48">
        <f>+'[1]Ex-Africa 2025'!B78+'[1]Ex-Africa 2025'!B475+'[1]Ex-Africa 2025'!B872</f>
        <v>0</v>
      </c>
      <c r="I77" s="148">
        <f>+'[1]Ex-Africa 2025'!B177+'[1]Ex-Africa 2025'!B574+'[1]Ex-Africa 2025'!B971</f>
        <v>0</v>
      </c>
      <c r="J77" s="148">
        <f>+'[1]Ex-Africa 2024'!G276+'[1]Ex-Africa 2024'!G673+'[1]Ex-Africa 2024'!G1070</f>
        <v>0</v>
      </c>
      <c r="K77" s="148">
        <f>+'[1]Ex-Africa 2025'!B375+'[1]Ex-Africa 2025'!B772+'[1]Ex-Africa 2025'!B1169</f>
        <v>0</v>
      </c>
      <c r="L77" s="76">
        <f t="shared" si="1"/>
        <v>0</v>
      </c>
    </row>
    <row r="78" spans="1:12" x14ac:dyDescent="0.2">
      <c r="A78" s="14" t="s">
        <v>179</v>
      </c>
      <c r="B78" s="148">
        <v>226589</v>
      </c>
      <c r="C78" s="151">
        <v>0</v>
      </c>
      <c r="D78" s="148">
        <f>+'[1]Ex Africa 2021'!B1267</f>
        <v>0</v>
      </c>
      <c r="E78" s="148">
        <f>+'[1]Ex Africa 2022'!B1267</f>
        <v>8000</v>
      </c>
      <c r="F78" s="149">
        <f>+'[1]Ex-Africa 2023'!B1267</f>
        <v>0</v>
      </c>
      <c r="G78" s="76">
        <v>6000</v>
      </c>
      <c r="H78" s="48">
        <f>+'[1]Ex-Africa 2025'!B79+'[1]Ex-Africa 2025'!B476+'[1]Ex-Africa 2025'!B873</f>
        <v>0</v>
      </c>
      <c r="I78" s="148">
        <f>+'[1]Ex-Africa 2025'!B178+'[1]Ex-Africa 2025'!B575+'[1]Ex-Africa 2025'!B972</f>
        <v>0</v>
      </c>
      <c r="J78" s="148">
        <f>+'[1]Ex-Africa 2024'!G277+'[1]Ex-Africa 2024'!G674+'[1]Ex-Africa 2024'!G1071</f>
        <v>0</v>
      </c>
      <c r="K78" s="148">
        <f>+'[1]Ex-Africa 2025'!B376+'[1]Ex-Africa 2025'!B773+'[1]Ex-Africa 2025'!B1170</f>
        <v>0</v>
      </c>
      <c r="L78" s="76">
        <f t="shared" si="1"/>
        <v>0</v>
      </c>
    </row>
    <row r="79" spans="1:12" x14ac:dyDescent="0.2">
      <c r="A79" s="14" t="s">
        <v>180</v>
      </c>
      <c r="B79" s="148">
        <v>1854260</v>
      </c>
      <c r="C79" s="151">
        <v>0</v>
      </c>
      <c r="D79" s="148">
        <f>+'[1]Ex Africa 2021'!B1268</f>
        <v>0</v>
      </c>
      <c r="E79" s="148">
        <f>+'[1]Ex Africa 2022'!B1268</f>
        <v>0</v>
      </c>
      <c r="F79" s="149">
        <f>+'[1]Ex-Africa 2023'!B1268</f>
        <v>11000</v>
      </c>
      <c r="G79" s="76">
        <v>0</v>
      </c>
      <c r="H79" s="48">
        <f>+'[1]Ex-Africa 2025'!B80+'[1]Ex-Africa 2025'!B477+'[1]Ex-Africa 2025'!B874</f>
        <v>4925</v>
      </c>
      <c r="I79" s="148">
        <f>+'[1]Ex-Africa 2025'!B179+'[1]Ex-Africa 2025'!B576+'[1]Ex-Africa 2025'!B973</f>
        <v>0</v>
      </c>
      <c r="J79" s="148">
        <f>+'[1]Ex-Africa 2024'!G278+'[1]Ex-Africa 2024'!G675+'[1]Ex-Africa 2024'!G1072</f>
        <v>0</v>
      </c>
      <c r="K79" s="148">
        <f>+'[1]Ex-Africa 2025'!B377+'[1]Ex-Africa 2025'!B774+'[1]Ex-Africa 2025'!B1171</f>
        <v>0</v>
      </c>
      <c r="L79" s="76">
        <f t="shared" si="1"/>
        <v>4925</v>
      </c>
    </row>
    <row r="80" spans="1:12" x14ac:dyDescent="0.2">
      <c r="A80" s="14" t="s">
        <v>181</v>
      </c>
      <c r="B80" s="148">
        <v>20000</v>
      </c>
      <c r="C80" s="151">
        <v>0</v>
      </c>
      <c r="D80" s="148">
        <f>+'[1]Ex Africa 2021'!B1269</f>
        <v>0</v>
      </c>
      <c r="E80" s="148">
        <f>+'[1]Ex Africa 2022'!B1269</f>
        <v>0</v>
      </c>
      <c r="F80" s="149">
        <f>+'[1]Ex-Africa 2023'!B1269</f>
        <v>20000</v>
      </c>
      <c r="G80" s="76">
        <v>20000</v>
      </c>
      <c r="H80" s="48">
        <f>+'[1]Ex-Africa 2025'!B81+'[1]Ex-Africa 2025'!B478+'[1]Ex-Africa 2025'!B875</f>
        <v>0</v>
      </c>
      <c r="I80" s="148">
        <f>+'[1]Ex-Africa 2025'!B180+'[1]Ex-Africa 2025'!B577+'[1]Ex-Africa 2025'!B974</f>
        <v>0</v>
      </c>
      <c r="J80" s="148">
        <f>+'[1]Ex-Africa 2024'!G279+'[1]Ex-Africa 2024'!G676+'[1]Ex-Africa 2024'!G1073</f>
        <v>0</v>
      </c>
      <c r="K80" s="148">
        <f>+'[1]Ex-Africa 2025'!B378+'[1]Ex-Africa 2025'!B775+'[1]Ex-Africa 2025'!B1172</f>
        <v>0</v>
      </c>
      <c r="L80" s="76">
        <f t="shared" si="1"/>
        <v>0</v>
      </c>
    </row>
    <row r="81" spans="1:12" x14ac:dyDescent="0.2">
      <c r="A81" s="14" t="s">
        <v>182</v>
      </c>
      <c r="B81" s="148">
        <v>5179</v>
      </c>
      <c r="C81" s="151">
        <v>0</v>
      </c>
      <c r="D81" s="148">
        <f>+'[1]Ex Africa 2021'!B1270</f>
        <v>0</v>
      </c>
      <c r="E81" s="148">
        <f>+'[1]Ex Africa 2022'!B1270</f>
        <v>0</v>
      </c>
      <c r="F81" s="149">
        <f>+'[1]Ex-Africa 2023'!B1270</f>
        <v>0</v>
      </c>
      <c r="G81" s="76">
        <v>0</v>
      </c>
      <c r="H81" s="48">
        <f>+'[1]Ex-Africa 2025'!B82+'[1]Ex-Africa 2025'!B479+'[1]Ex-Africa 2025'!B876</f>
        <v>0</v>
      </c>
      <c r="I81" s="148">
        <f>+'[1]Ex-Africa 2025'!B181+'[1]Ex-Africa 2025'!B578+'[1]Ex-Africa 2025'!B975</f>
        <v>0</v>
      </c>
      <c r="J81" s="148">
        <f>+'[1]Ex-Africa 2024'!G280+'[1]Ex-Africa 2024'!G677+'[1]Ex-Africa 2024'!G1074</f>
        <v>0</v>
      </c>
      <c r="K81" s="148">
        <f>+'[1]Ex-Africa 2025'!B379+'[1]Ex-Africa 2025'!B776+'[1]Ex-Africa 2025'!B1173</f>
        <v>0</v>
      </c>
      <c r="L81" s="76">
        <f t="shared" si="1"/>
        <v>0</v>
      </c>
    </row>
    <row r="82" spans="1:12" x14ac:dyDescent="0.2">
      <c r="A82" s="14" t="s">
        <v>183</v>
      </c>
      <c r="B82" s="148">
        <v>21418</v>
      </c>
      <c r="C82" s="151">
        <v>200</v>
      </c>
      <c r="D82" s="148">
        <f>+'[1]Ex Africa 2021'!B1271</f>
        <v>0</v>
      </c>
      <c r="E82" s="148">
        <f>+'[1]Ex Africa 2022'!B1271</f>
        <v>0</v>
      </c>
      <c r="F82" s="149">
        <f>+'[1]Ex-Africa 2023'!B1271</f>
        <v>0</v>
      </c>
      <c r="G82" s="76">
        <v>0</v>
      </c>
      <c r="H82" s="48">
        <f>+'[1]Ex-Africa 2025'!B83+'[1]Ex-Africa 2025'!B480+'[1]Ex-Africa 2025'!B877</f>
        <v>0</v>
      </c>
      <c r="I82" s="148">
        <f>+'[1]Ex-Africa 2025'!B182+'[1]Ex-Africa 2025'!B579+'[1]Ex-Africa 2025'!B976</f>
        <v>0</v>
      </c>
      <c r="J82" s="148">
        <f>+'[1]Ex-Africa 2024'!G281+'[1]Ex-Africa 2024'!G678+'[1]Ex-Africa 2024'!G1075</f>
        <v>0</v>
      </c>
      <c r="K82" s="148">
        <f>+'[1]Ex-Africa 2025'!B380+'[1]Ex-Africa 2025'!B777+'[1]Ex-Africa 2025'!B1174</f>
        <v>0</v>
      </c>
      <c r="L82" s="76">
        <f t="shared" si="1"/>
        <v>0</v>
      </c>
    </row>
    <row r="83" spans="1:12" x14ac:dyDescent="0.2">
      <c r="A83" s="14" t="s">
        <v>184</v>
      </c>
      <c r="B83" s="148">
        <v>1340150</v>
      </c>
      <c r="C83" s="151">
        <v>15790</v>
      </c>
      <c r="D83" s="148">
        <f>+'[1]Ex Africa 2021'!B1272</f>
        <v>136000</v>
      </c>
      <c r="E83" s="148">
        <f>+'[1]Ex Africa 2022'!B1272</f>
        <v>318800</v>
      </c>
      <c r="F83" s="149">
        <f>+'[1]Ex-Africa 2023'!B1272</f>
        <v>0</v>
      </c>
      <c r="G83" s="76">
        <v>130250</v>
      </c>
      <c r="H83" s="48">
        <f>+'[1]Ex-Africa 2025'!B84+'[1]Ex-Africa 2025'!B481+'[1]Ex-Africa 2025'!B878</f>
        <v>0</v>
      </c>
      <c r="I83" s="148">
        <f>+'[1]Ex-Africa 2025'!B183+'[1]Ex-Africa 2025'!B580+'[1]Ex-Africa 2025'!B977</f>
        <v>0</v>
      </c>
      <c r="J83" s="148">
        <f>+'[1]Ex-Africa 2024'!G282+'[1]Ex-Africa 2024'!G679+'[1]Ex-Africa 2024'!G1076</f>
        <v>0</v>
      </c>
      <c r="K83" s="148">
        <f>+'[1]Ex-Africa 2025'!B381+'[1]Ex-Africa 2025'!B778+'[1]Ex-Africa 2025'!B1175</f>
        <v>0</v>
      </c>
      <c r="L83" s="76">
        <f t="shared" si="1"/>
        <v>0</v>
      </c>
    </row>
    <row r="84" spans="1:12" x14ac:dyDescent="0.2">
      <c r="A84" s="14" t="s">
        <v>185</v>
      </c>
      <c r="B84" s="148">
        <v>374822</v>
      </c>
      <c r="C84" s="151">
        <v>0</v>
      </c>
      <c r="D84" s="148">
        <f>+'[1]Ex Africa 2021'!B1273</f>
        <v>0</v>
      </c>
      <c r="E84" s="148">
        <f>+'[1]Ex Africa 2022'!B1273</f>
        <v>0</v>
      </c>
      <c r="F84" s="149">
        <f>+'[1]Ex-Africa 2023'!B1273</f>
        <v>0</v>
      </c>
      <c r="G84" s="76">
        <v>0</v>
      </c>
      <c r="H84" s="48">
        <f>+'[1]Ex-Africa 2025'!B85+'[1]Ex-Africa 2025'!B482+'[1]Ex-Africa 2025'!B879</f>
        <v>0</v>
      </c>
      <c r="I84" s="148">
        <f>+'[1]Ex-Africa 2025'!B184+'[1]Ex-Africa 2025'!B581+'[1]Ex-Africa 2025'!B978</f>
        <v>0</v>
      </c>
      <c r="J84" s="148">
        <f>+'[1]Ex-Africa 2024'!G283+'[1]Ex-Africa 2024'!G680+'[1]Ex-Africa 2024'!G1077</f>
        <v>0</v>
      </c>
      <c r="K84" s="148">
        <f>+'[1]Ex-Africa 2025'!B382+'[1]Ex-Africa 2025'!B779+'[1]Ex-Africa 2025'!B1176</f>
        <v>0</v>
      </c>
      <c r="L84" s="76">
        <f t="shared" si="1"/>
        <v>0</v>
      </c>
    </row>
    <row r="85" spans="1:12" x14ac:dyDescent="0.2">
      <c r="A85" s="14" t="s">
        <v>186</v>
      </c>
      <c r="B85" s="148">
        <v>4111137</v>
      </c>
      <c r="C85" s="151">
        <v>257423</v>
      </c>
      <c r="D85" s="148">
        <f>+'[1]Ex Africa 2021'!B1274</f>
        <v>149850</v>
      </c>
      <c r="E85" s="148">
        <f>+'[1]Ex Africa 2022'!B1274</f>
        <v>0</v>
      </c>
      <c r="F85" s="149">
        <f>+'[1]Ex-Africa 2023'!B1274</f>
        <v>789450</v>
      </c>
      <c r="G85" s="76">
        <v>370500</v>
      </c>
      <c r="H85" s="48">
        <f>+'[1]Ex-Africa 2025'!B86+'[1]Ex-Africa 2025'!B483+'[1]Ex-Africa 2025'!B880</f>
        <v>0</v>
      </c>
      <c r="I85" s="148">
        <f>+'[1]Ex-Africa 2025'!B185+'[1]Ex-Africa 2025'!B582+'[1]Ex-Africa 2025'!B979</f>
        <v>0</v>
      </c>
      <c r="J85" s="148">
        <f>+'[1]Ex-Africa 2024'!G284+'[1]Ex-Africa 2024'!G681+'[1]Ex-Africa 2024'!G1078</f>
        <v>0</v>
      </c>
      <c r="K85" s="148">
        <f>+'[1]Ex-Africa 2025'!B383+'[1]Ex-Africa 2025'!B780+'[1]Ex-Africa 2025'!B1177</f>
        <v>0</v>
      </c>
      <c r="L85" s="76">
        <f t="shared" si="1"/>
        <v>0</v>
      </c>
    </row>
    <row r="86" spans="1:12" x14ac:dyDescent="0.2">
      <c r="A86" s="14" t="s">
        <v>187</v>
      </c>
      <c r="B86" s="148">
        <v>1597263</v>
      </c>
      <c r="C86" s="151">
        <v>49941</v>
      </c>
      <c r="D86" s="148">
        <f>+'[1]Ex Africa 2021'!B1275</f>
        <v>0</v>
      </c>
      <c r="E86" s="148">
        <f>+'[1]Ex Africa 2022'!B1275</f>
        <v>38379</v>
      </c>
      <c r="F86" s="149">
        <f>+'[1]Ex-Africa 2023'!B1275</f>
        <v>36218</v>
      </c>
      <c r="G86" s="76">
        <v>12696</v>
      </c>
      <c r="H86" s="48">
        <f>+'[1]Ex-Africa 2025'!B87+'[1]Ex-Africa 2025'!B484+'[1]Ex-Africa 2025'!B881</f>
        <v>0</v>
      </c>
      <c r="I86" s="148">
        <f>+'[1]Ex-Africa 2025'!B186+'[1]Ex-Africa 2025'!B583+'[1]Ex-Africa 2025'!B980</f>
        <v>0</v>
      </c>
      <c r="J86" s="148">
        <f>+'[1]Ex-Africa 2024'!G285+'[1]Ex-Africa 2024'!G682+'[1]Ex-Africa 2024'!G1079</f>
        <v>0</v>
      </c>
      <c r="K86" s="148">
        <f>+'[1]Ex-Africa 2025'!B384+'[1]Ex-Africa 2025'!B781+'[1]Ex-Africa 2025'!B1178</f>
        <v>0</v>
      </c>
      <c r="L86" s="76">
        <f t="shared" si="1"/>
        <v>0</v>
      </c>
    </row>
    <row r="87" spans="1:12" x14ac:dyDescent="0.2">
      <c r="A87" s="14" t="s">
        <v>188</v>
      </c>
      <c r="B87" s="148">
        <v>412300</v>
      </c>
      <c r="C87" s="151">
        <v>0</v>
      </c>
      <c r="D87" s="148">
        <f>+'[1]Ex Africa 2021'!B1276</f>
        <v>0</v>
      </c>
      <c r="E87" s="148">
        <f>+'[1]Ex Africa 2022'!B1276</f>
        <v>0</v>
      </c>
      <c r="F87" s="149">
        <f>+'[1]Ex-Africa 2023'!B1276</f>
        <v>10000</v>
      </c>
      <c r="G87" s="76">
        <v>0</v>
      </c>
      <c r="H87" s="48">
        <f>+'[1]Ex-Africa 2025'!B88+'[1]Ex-Africa 2025'!B485+'[1]Ex-Africa 2025'!B882</f>
        <v>0</v>
      </c>
      <c r="I87" s="148">
        <f>+'[1]Ex-Africa 2025'!B187+'[1]Ex-Africa 2025'!B584+'[1]Ex-Africa 2025'!B981</f>
        <v>0</v>
      </c>
      <c r="J87" s="148">
        <f>+'[1]Ex-Africa 2024'!G286+'[1]Ex-Africa 2024'!G683+'[1]Ex-Africa 2024'!G1080</f>
        <v>0</v>
      </c>
      <c r="K87" s="148">
        <f>+'[1]Ex-Africa 2025'!B385+'[1]Ex-Africa 2025'!B782+'[1]Ex-Africa 2025'!B1179</f>
        <v>0</v>
      </c>
      <c r="L87" s="76">
        <f t="shared" si="1"/>
        <v>0</v>
      </c>
    </row>
    <row r="88" spans="1:12" x14ac:dyDescent="0.2">
      <c r="A88" s="14" t="s">
        <v>189</v>
      </c>
      <c r="B88" s="148">
        <v>4677897</v>
      </c>
      <c r="C88" s="151">
        <v>572956</v>
      </c>
      <c r="D88" s="148">
        <f>+'[1]Ex Africa 2021'!B1277</f>
        <v>366186</v>
      </c>
      <c r="E88" s="148">
        <f>+'[1]Ex Africa 2022'!B1277</f>
        <v>537094</v>
      </c>
      <c r="F88" s="149">
        <f>+'[1]Ex-Africa 2023'!B1277</f>
        <v>569900</v>
      </c>
      <c r="G88" s="76">
        <v>431805</v>
      </c>
      <c r="H88" s="48">
        <f>+'[1]Ex-Africa 2025'!B89+'[1]Ex-Africa 2025'!B486+'[1]Ex-Africa 2025'!B883</f>
        <v>327100</v>
      </c>
      <c r="I88" s="148">
        <f>+'[1]Ex-Africa 2025'!B188+'[1]Ex-Africa 2025'!B585+'[1]Ex-Africa 2025'!B982</f>
        <v>0</v>
      </c>
      <c r="J88" s="148">
        <f>+'[1]Ex-Africa 2024'!G287+'[1]Ex-Africa 2024'!G684+'[1]Ex-Africa 2024'!G1081</f>
        <v>0</v>
      </c>
      <c r="K88" s="148">
        <f>+'[1]Ex-Africa 2025'!B386+'[1]Ex-Africa 2025'!B783+'[1]Ex-Africa 2025'!B1180</f>
        <v>0</v>
      </c>
      <c r="L88" s="76">
        <f t="shared" si="1"/>
        <v>327100</v>
      </c>
    </row>
    <row r="89" spans="1:12" x14ac:dyDescent="0.2">
      <c r="A89" s="14" t="s">
        <v>190</v>
      </c>
      <c r="B89" s="148">
        <v>171215</v>
      </c>
      <c r="C89" s="151">
        <v>2000</v>
      </c>
      <c r="D89" s="148">
        <f>+'[1]Ex Africa 2021'!B1278</f>
        <v>0</v>
      </c>
      <c r="E89" s="148">
        <f>+'[1]Ex Africa 2022'!B1278</f>
        <v>0</v>
      </c>
      <c r="F89" s="149">
        <f>+'[1]Ex-Africa 2023'!B1278</f>
        <v>13500</v>
      </c>
      <c r="G89" s="76">
        <v>15</v>
      </c>
      <c r="H89" s="48">
        <f>+'[1]Ex-Africa 2025'!B90+'[1]Ex-Africa 2025'!B487+'[1]Ex-Africa 2025'!B884</f>
        <v>0</v>
      </c>
      <c r="I89" s="148">
        <f>+'[1]Ex-Africa 2025'!B189+'[1]Ex-Africa 2025'!B586+'[1]Ex-Africa 2025'!B983</f>
        <v>0</v>
      </c>
      <c r="J89" s="148">
        <f>+'[1]Ex-Africa 2024'!G288+'[1]Ex-Africa 2024'!G685+'[1]Ex-Africa 2024'!G1082</f>
        <v>0</v>
      </c>
      <c r="K89" s="148">
        <f>+'[1]Ex-Africa 2025'!B387+'[1]Ex-Africa 2025'!B784+'[1]Ex-Africa 2025'!B1181</f>
        <v>0</v>
      </c>
      <c r="L89" s="76">
        <f t="shared" si="1"/>
        <v>0</v>
      </c>
    </row>
    <row r="90" spans="1:12" x14ac:dyDescent="0.2">
      <c r="A90" s="14" t="s">
        <v>191</v>
      </c>
      <c r="B90" s="148">
        <v>107000</v>
      </c>
      <c r="C90" s="151">
        <v>0</v>
      </c>
      <c r="D90" s="148">
        <f>+'[1]Ex Africa 2021'!B1279</f>
        <v>0</v>
      </c>
      <c r="E90" s="148">
        <f>+'[1]Ex Africa 2022'!B1279</f>
        <v>18500</v>
      </c>
      <c r="F90" s="149">
        <f>+'[1]Ex-Africa 2023'!B1279</f>
        <v>204000</v>
      </c>
      <c r="G90" s="76">
        <v>0</v>
      </c>
      <c r="H90" s="48">
        <f>+'[1]Ex-Africa 2025'!B91+'[1]Ex-Africa 2025'!B488+'[1]Ex-Africa 2025'!B885</f>
        <v>0</v>
      </c>
      <c r="I90" s="148">
        <f>+'[1]Ex-Africa 2025'!B190+'[1]Ex-Africa 2025'!B587+'[1]Ex-Africa 2025'!B984</f>
        <v>0</v>
      </c>
      <c r="J90" s="148">
        <f>+'[1]Ex-Africa 2024'!G289+'[1]Ex-Africa 2024'!G686+'[1]Ex-Africa 2024'!G1083</f>
        <v>0</v>
      </c>
      <c r="K90" s="148">
        <f>+'[1]Ex-Africa 2025'!B388+'[1]Ex-Africa 2025'!B785+'[1]Ex-Africa 2025'!B1182</f>
        <v>0</v>
      </c>
      <c r="L90" s="76">
        <f t="shared" si="1"/>
        <v>0</v>
      </c>
    </row>
    <row r="91" spans="1:12" x14ac:dyDescent="0.2">
      <c r="A91" s="14" t="s">
        <v>192</v>
      </c>
      <c r="B91" s="148">
        <v>143095</v>
      </c>
      <c r="C91" s="151">
        <v>0</v>
      </c>
      <c r="D91" s="148">
        <f>+'[1]Ex Africa 2021'!B1280</f>
        <v>0</v>
      </c>
      <c r="E91" s="148">
        <f>+'[1]Ex Africa 2022'!B1280</f>
        <v>0</v>
      </c>
      <c r="F91" s="149">
        <f>+'[1]Ex-Africa 2023'!B1280</f>
        <v>0</v>
      </c>
      <c r="G91" s="76">
        <v>0</v>
      </c>
      <c r="H91" s="48">
        <f>+'[1]Ex-Africa 2025'!B92+'[1]Ex-Africa 2025'!B489+'[1]Ex-Africa 2025'!B886</f>
        <v>0</v>
      </c>
      <c r="I91" s="148">
        <f>+'[1]Ex-Africa 2025'!B191+'[1]Ex-Africa 2025'!B588+'[1]Ex-Africa 2025'!B985</f>
        <v>0</v>
      </c>
      <c r="J91" s="148">
        <f>+'[1]Ex-Africa 2024'!G290+'[1]Ex-Africa 2024'!G687+'[1]Ex-Africa 2024'!G1084</f>
        <v>0</v>
      </c>
      <c r="K91" s="148">
        <f>+'[1]Ex-Africa 2025'!B389+'[1]Ex-Africa 2025'!B786+'[1]Ex-Africa 2025'!B1183</f>
        <v>0</v>
      </c>
      <c r="L91" s="76">
        <f t="shared" si="1"/>
        <v>0</v>
      </c>
    </row>
    <row r="92" spans="1:12" x14ac:dyDescent="0.2">
      <c r="A92" s="14" t="s">
        <v>193</v>
      </c>
      <c r="B92" s="148">
        <v>1053580</v>
      </c>
      <c r="C92" s="151">
        <v>37934</v>
      </c>
      <c r="D92" s="148">
        <f>+'[1]Ex Africa 2021'!B1281</f>
        <v>113678</v>
      </c>
      <c r="E92" s="148">
        <f>+'[1]Ex Africa 2022'!B1281</f>
        <v>70985</v>
      </c>
      <c r="F92" s="149">
        <f>+'[1]Ex-Africa 2023'!B1281</f>
        <v>8506</v>
      </c>
      <c r="G92" s="76">
        <v>133267</v>
      </c>
      <c r="H92" s="48">
        <f>+'[1]Ex-Africa 2025'!B93+'[1]Ex-Africa 2025'!B490+'[1]Ex-Africa 2025'!B887</f>
        <v>0</v>
      </c>
      <c r="I92" s="148">
        <f>+'[1]Ex-Africa 2025'!B192+'[1]Ex-Africa 2025'!B589+'[1]Ex-Africa 2025'!B986</f>
        <v>0</v>
      </c>
      <c r="J92" s="148">
        <f>+'[1]Ex-Africa 2024'!G291+'[1]Ex-Africa 2024'!G688+'[1]Ex-Africa 2024'!G1085</f>
        <v>0</v>
      </c>
      <c r="K92" s="148">
        <f>+'[1]Ex-Africa 2025'!B390+'[1]Ex-Africa 2025'!B787+'[1]Ex-Africa 2025'!B1184</f>
        <v>0</v>
      </c>
      <c r="L92" s="76">
        <f t="shared" si="1"/>
        <v>0</v>
      </c>
    </row>
    <row r="93" spans="1:12" x14ac:dyDescent="0.2">
      <c r="A93" s="14" t="s">
        <v>194</v>
      </c>
      <c r="B93" s="148">
        <v>663188</v>
      </c>
      <c r="C93" s="151">
        <v>42700</v>
      </c>
      <c r="D93" s="148">
        <f>+'[1]Ex Africa 2021'!B1282</f>
        <v>179035</v>
      </c>
      <c r="E93" s="148">
        <f>+'[1]Ex Africa 2022'!B1282</f>
        <v>400971</v>
      </c>
      <c r="F93" s="149">
        <f>+'[1]Ex-Africa 2023'!B1282</f>
        <v>247424</v>
      </c>
      <c r="G93" s="76">
        <v>212387</v>
      </c>
      <c r="H93" s="48">
        <f>+'[1]Ex-Africa 2025'!B94+'[1]Ex-Africa 2025'!B491+'[1]Ex-Africa 2025'!B888</f>
        <v>0</v>
      </c>
      <c r="I93" s="148">
        <f>+'[1]Ex-Africa 2025'!B193+'[1]Ex-Africa 2025'!B590+'[1]Ex-Africa 2025'!B987</f>
        <v>0</v>
      </c>
      <c r="J93" s="148">
        <f>+'[1]Ex-Africa 2024'!G292+'[1]Ex-Africa 2024'!G689+'[1]Ex-Africa 2024'!G1086</f>
        <v>0</v>
      </c>
      <c r="K93" s="148">
        <f>+'[1]Ex-Africa 2025'!B391+'[1]Ex-Africa 2025'!B788+'[1]Ex-Africa 2025'!B1185</f>
        <v>0</v>
      </c>
      <c r="L93" s="76">
        <f t="shared" si="1"/>
        <v>0</v>
      </c>
    </row>
    <row r="94" spans="1:12" x14ac:dyDescent="0.2">
      <c r="A94" s="14" t="s">
        <v>195</v>
      </c>
      <c r="B94" s="148">
        <v>5588387</v>
      </c>
      <c r="C94" s="151">
        <v>204573</v>
      </c>
      <c r="D94" s="148">
        <f>+'[1]Ex Africa 2021'!B1283</f>
        <v>0</v>
      </c>
      <c r="E94" s="148">
        <f>+'[1]Ex Africa 2022'!B1283</f>
        <v>1486700</v>
      </c>
      <c r="F94" s="149">
        <f>+'[1]Ex-Africa 2023'!B1283</f>
        <v>284100</v>
      </c>
      <c r="G94" s="76">
        <v>0</v>
      </c>
      <c r="H94" s="48">
        <f>+'[1]Ex-Africa 2025'!B95+'[1]Ex-Africa 2025'!B492+'[1]Ex-Africa 2025'!B889</f>
        <v>0</v>
      </c>
      <c r="I94" s="148">
        <f>+'[1]Ex-Africa 2025'!B194+'[1]Ex-Africa 2025'!B591+'[1]Ex-Africa 2025'!B988</f>
        <v>0</v>
      </c>
      <c r="J94" s="148">
        <f>+'[1]Ex-Africa 2024'!G293+'[1]Ex-Africa 2024'!G690+'[1]Ex-Africa 2024'!G1087</f>
        <v>0</v>
      </c>
      <c r="K94" s="148">
        <f>+'[1]Ex-Africa 2025'!B392+'[1]Ex-Africa 2025'!B789+'[1]Ex-Africa 2025'!B1186</f>
        <v>0</v>
      </c>
      <c r="L94" s="76">
        <f t="shared" si="1"/>
        <v>0</v>
      </c>
    </row>
    <row r="95" spans="1:12" s="2" customFormat="1" x14ac:dyDescent="0.2">
      <c r="A95" s="14" t="s">
        <v>196</v>
      </c>
      <c r="B95" s="148">
        <v>11822768</v>
      </c>
      <c r="C95" s="151">
        <v>110000</v>
      </c>
      <c r="D95" s="148">
        <f>+'[1]Ex Africa 2021'!B1284</f>
        <v>2232010</v>
      </c>
      <c r="E95" s="148">
        <f>+'[1]Ex Africa 2022'!B1284</f>
        <v>2739072</v>
      </c>
      <c r="F95" s="149">
        <f>+'[1]Ex-Africa 2023'!B1284</f>
        <v>109700</v>
      </c>
      <c r="G95" s="76">
        <v>2180988</v>
      </c>
      <c r="H95" s="48">
        <f>+'[1]Ex-Africa 2025'!B96+'[1]Ex-Africa 2025'!B493+'[1]Ex-Africa 2025'!B890</f>
        <v>0</v>
      </c>
      <c r="I95" s="148">
        <f>+'[1]Ex-Africa 2025'!B195+'[1]Ex-Africa 2025'!B592+'[1]Ex-Africa 2025'!B989</f>
        <v>0</v>
      </c>
      <c r="J95" s="148">
        <f>+'[1]Ex-Africa 2024'!G294+'[1]Ex-Africa 2024'!G691+'[1]Ex-Africa 2024'!G1088</f>
        <v>0</v>
      </c>
      <c r="K95" s="148">
        <f>+'[1]Ex-Africa 2025'!B393+'[1]Ex-Africa 2025'!B790+'[1]Ex-Africa 2025'!B1187</f>
        <v>0</v>
      </c>
      <c r="L95" s="76">
        <f t="shared" si="1"/>
        <v>0</v>
      </c>
    </row>
    <row r="96" spans="1:12" x14ac:dyDescent="0.2">
      <c r="A96" s="14" t="s">
        <v>197</v>
      </c>
      <c r="B96" s="148">
        <v>328901</v>
      </c>
      <c r="C96" s="151">
        <v>0</v>
      </c>
      <c r="D96" s="148">
        <f>+'[1]Ex Africa 2021'!B1285</f>
        <v>0</v>
      </c>
      <c r="E96" s="148">
        <f>+'[1]Ex Africa 2022'!B1285</f>
        <v>0</v>
      </c>
      <c r="F96" s="149">
        <f>+'[1]Ex-Africa 2023'!B1285</f>
        <v>0</v>
      </c>
      <c r="G96" s="76">
        <v>0</v>
      </c>
      <c r="H96" s="48">
        <f>+'[1]Ex-Africa 2025'!B97+'[1]Ex-Africa 2025'!B494+'[1]Ex-Africa 2025'!B891</f>
        <v>0</v>
      </c>
      <c r="I96" s="148">
        <f>+'[1]Ex-Africa 2025'!B196+'[1]Ex-Africa 2025'!B593+'[1]Ex-Africa 2025'!B990</f>
        <v>0</v>
      </c>
      <c r="J96" s="148">
        <f>+'[1]Ex-Africa 2024'!G295+'[1]Ex-Africa 2024'!G692+'[1]Ex-Africa 2024'!G1089</f>
        <v>0</v>
      </c>
      <c r="K96" s="148">
        <f>+'[1]Ex-Africa 2025'!B394+'[1]Ex-Africa 2025'!B791+'[1]Ex-Africa 2025'!B1188</f>
        <v>0</v>
      </c>
      <c r="L96" s="76">
        <f t="shared" si="1"/>
        <v>0</v>
      </c>
    </row>
    <row r="97" spans="1:12" s="2" customFormat="1" x14ac:dyDescent="0.2">
      <c r="A97" s="152" t="s">
        <v>23</v>
      </c>
      <c r="B97" s="100">
        <f>SUM(B4:B96)</f>
        <v>307836906</v>
      </c>
      <c r="C97" s="100">
        <f t="shared" ref="C97:G97" si="2">SUM(C4:C96)</f>
        <v>44090650</v>
      </c>
      <c r="D97" s="100">
        <f t="shared" si="2"/>
        <v>14140924</v>
      </c>
      <c r="E97" s="100">
        <f t="shared" si="2"/>
        <v>23264300</v>
      </c>
      <c r="F97" s="132">
        <f t="shared" si="2"/>
        <v>31548679</v>
      </c>
      <c r="G97" s="132">
        <f t="shared" si="2"/>
        <v>17859464</v>
      </c>
      <c r="H97" s="115">
        <f t="shared" ref="H97:K97" si="3">SUM(H4:H96)</f>
        <v>2406004</v>
      </c>
      <c r="I97" s="100">
        <f t="shared" si="3"/>
        <v>0</v>
      </c>
      <c r="J97" s="100">
        <f t="shared" si="3"/>
        <v>0</v>
      </c>
      <c r="K97" s="100">
        <f t="shared" si="3"/>
        <v>0</v>
      </c>
      <c r="L97" s="101">
        <f>SUM(L4:L96)</f>
        <v>2406004</v>
      </c>
    </row>
    <row r="98" spans="1:12" x14ac:dyDescent="0.2">
      <c r="L98" s="45"/>
    </row>
    <row r="99" spans="1:12" x14ac:dyDescent="0.2">
      <c r="L99" s="45"/>
    </row>
  </sheetData>
  <mergeCells count="7">
    <mergeCell ref="H2:L2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B7BD-2A93-492F-81C5-8887705B317D}">
  <sheetPr>
    <pageSetUpPr fitToPage="1"/>
  </sheetPr>
  <dimension ref="A1:AJ74"/>
  <sheetViews>
    <sheetView topLeftCell="F1" workbookViewId="0">
      <selection activeCell="AJ72" sqref="AJ72"/>
    </sheetView>
  </sheetViews>
  <sheetFormatPr defaultRowHeight="15" x14ac:dyDescent="0.25"/>
  <cols>
    <col min="1" max="1" width="19.28515625" customWidth="1"/>
    <col min="2" max="2" width="1.7109375" customWidth="1"/>
    <col min="3" max="3" width="11.5703125" style="1" customWidth="1"/>
    <col min="4" max="4" width="9.7109375" style="1" customWidth="1"/>
    <col min="5" max="5" width="10.28515625" style="1" customWidth="1"/>
    <col min="6" max="6" width="11" style="1" customWidth="1"/>
    <col min="7" max="7" width="1.85546875" style="1" customWidth="1"/>
    <col min="8" max="8" width="10.42578125" style="1" customWidth="1"/>
    <col min="9" max="9" width="9.7109375" style="1" customWidth="1"/>
    <col min="10" max="10" width="9.42578125" style="1" customWidth="1"/>
    <col min="11" max="11" width="10.85546875" style="1" customWidth="1"/>
    <col min="12" max="12" width="2.28515625" style="1" customWidth="1"/>
    <col min="13" max="13" width="10.140625" style="1" bestFit="1" customWidth="1"/>
    <col min="14" max="14" width="10.7109375" style="1" customWidth="1"/>
    <col min="15" max="15" width="7.28515625" style="1" customWidth="1"/>
    <col min="16" max="16" width="11.140625" style="1" customWidth="1"/>
    <col min="17" max="17" width="1.140625" customWidth="1"/>
    <col min="18" max="18" width="10.140625" style="1" bestFit="1" customWidth="1"/>
    <col min="19" max="19" width="9.7109375" style="1" customWidth="1"/>
    <col min="20" max="20" width="7.5703125" style="1" customWidth="1"/>
    <col min="21" max="21" width="11.140625" style="1" customWidth="1"/>
    <col min="22" max="22" width="1.28515625" customWidth="1"/>
    <col min="23" max="23" width="10.140625" style="1" bestFit="1" customWidth="1"/>
    <col min="24" max="24" width="9.140625" style="1" bestFit="1"/>
    <col min="25" max="25" width="7.5703125" style="1" bestFit="1" customWidth="1"/>
    <col min="26" max="26" width="11.140625" style="1" customWidth="1"/>
    <col min="27" max="27" width="1.42578125" customWidth="1"/>
    <col min="28" max="28" width="10.140625" style="1" bestFit="1" customWidth="1"/>
    <col min="29" max="30" width="9.140625" style="1"/>
    <col min="31" max="31" width="10.140625" style="1" bestFit="1" customWidth="1"/>
    <col min="32" max="32" width="2.5703125" customWidth="1"/>
    <col min="33" max="33" width="10.140625" style="1" bestFit="1" customWidth="1"/>
    <col min="34" max="35" width="9.140625" style="1"/>
    <col min="36" max="36" width="10.140625" style="1" bestFit="1" customWidth="1"/>
  </cols>
  <sheetData>
    <row r="1" spans="1:36" s="3" customFormat="1" ht="18" x14ac:dyDescent="0.25">
      <c r="A1" s="37" t="s">
        <v>198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R1" s="4"/>
      <c r="S1" s="4"/>
      <c r="T1" s="4"/>
      <c r="U1" s="4"/>
      <c r="W1" s="4"/>
      <c r="X1" s="4"/>
      <c r="Y1" s="4"/>
      <c r="Z1" s="4"/>
      <c r="AB1" s="4"/>
      <c r="AC1" s="4"/>
      <c r="AD1" s="4"/>
      <c r="AE1" s="4"/>
      <c r="AG1" s="4"/>
      <c r="AH1" s="4"/>
      <c r="AI1" s="4"/>
      <c r="AJ1" s="4"/>
    </row>
    <row r="2" spans="1:36" s="62" customFormat="1" ht="15.75" x14ac:dyDescent="0.25">
      <c r="A2" s="134" t="s">
        <v>19</v>
      </c>
      <c r="C2" s="229" t="s">
        <v>94</v>
      </c>
      <c r="D2" s="230"/>
      <c r="E2" s="230"/>
      <c r="F2" s="231"/>
      <c r="G2" s="40"/>
      <c r="H2" s="229">
        <v>2020</v>
      </c>
      <c r="I2" s="230"/>
      <c r="J2" s="230"/>
      <c r="K2" s="231"/>
      <c r="L2" s="40"/>
      <c r="M2" s="229">
        <v>2021</v>
      </c>
      <c r="N2" s="230"/>
      <c r="O2" s="230"/>
      <c r="P2" s="231"/>
      <c r="R2" s="229">
        <v>2022</v>
      </c>
      <c r="S2" s="230"/>
      <c r="T2" s="230"/>
      <c r="U2" s="231"/>
      <c r="W2" s="229">
        <v>2023</v>
      </c>
      <c r="X2" s="230"/>
      <c r="Y2" s="230"/>
      <c r="Z2" s="231"/>
      <c r="AB2" s="229">
        <v>2024</v>
      </c>
      <c r="AC2" s="230"/>
      <c r="AD2" s="230"/>
      <c r="AE2" s="231"/>
      <c r="AG2" s="229" t="s">
        <v>29</v>
      </c>
      <c r="AH2" s="230"/>
      <c r="AI2" s="230"/>
      <c r="AJ2" s="231"/>
    </row>
    <row r="3" spans="1:36" s="2" customFormat="1" ht="15.75" x14ac:dyDescent="0.25">
      <c r="C3" s="43" t="s">
        <v>9</v>
      </c>
      <c r="D3" s="43" t="s">
        <v>2</v>
      </c>
      <c r="E3" s="43" t="s">
        <v>5</v>
      </c>
      <c r="F3" s="43" t="s">
        <v>23</v>
      </c>
      <c r="G3" s="40"/>
      <c r="H3" s="43" t="s">
        <v>9</v>
      </c>
      <c r="I3" s="43" t="s">
        <v>2</v>
      </c>
      <c r="J3" s="43" t="s">
        <v>5</v>
      </c>
      <c r="K3" s="43" t="s">
        <v>23</v>
      </c>
      <c r="L3" s="40"/>
      <c r="M3" s="43" t="s">
        <v>9</v>
      </c>
      <c r="N3" s="43" t="s">
        <v>2</v>
      </c>
      <c r="O3" s="43" t="s">
        <v>5</v>
      </c>
      <c r="P3" s="43" t="s">
        <v>23</v>
      </c>
      <c r="R3" s="43" t="s">
        <v>9</v>
      </c>
      <c r="S3" s="43" t="s">
        <v>2</v>
      </c>
      <c r="T3" s="43" t="s">
        <v>5</v>
      </c>
      <c r="U3" s="43" t="s">
        <v>23</v>
      </c>
      <c r="W3" s="43" t="s">
        <v>9</v>
      </c>
      <c r="X3" s="43" t="s">
        <v>2</v>
      </c>
      <c r="Y3" s="43" t="s">
        <v>5</v>
      </c>
      <c r="Z3" s="43" t="s">
        <v>23</v>
      </c>
      <c r="AB3" s="43" t="s">
        <v>9</v>
      </c>
      <c r="AC3" s="43" t="s">
        <v>2</v>
      </c>
      <c r="AD3" s="43" t="s">
        <v>5</v>
      </c>
      <c r="AE3" s="43" t="s">
        <v>23</v>
      </c>
      <c r="AG3" s="43" t="s">
        <v>9</v>
      </c>
      <c r="AH3" s="43" t="s">
        <v>2</v>
      </c>
      <c r="AI3" s="43" t="s">
        <v>5</v>
      </c>
      <c r="AJ3" s="43" t="s">
        <v>23</v>
      </c>
    </row>
    <row r="4" spans="1:36" ht="15.75" x14ac:dyDescent="0.25">
      <c r="A4" s="62" t="s">
        <v>199</v>
      </c>
      <c r="C4" s="153"/>
      <c r="D4" s="45"/>
      <c r="E4" s="45"/>
      <c r="F4" s="154"/>
      <c r="G4" s="45"/>
      <c r="H4" s="138"/>
      <c r="K4" s="139"/>
      <c r="L4" s="45"/>
      <c r="M4" s="138"/>
      <c r="P4" s="139"/>
      <c r="R4" s="138"/>
      <c r="U4" s="139"/>
      <c r="W4" s="138"/>
      <c r="Z4" s="139"/>
      <c r="AB4" s="138"/>
      <c r="AE4" s="139"/>
      <c r="AG4" s="138"/>
      <c r="AJ4" s="139"/>
    </row>
    <row r="5" spans="1:36" x14ac:dyDescent="0.25">
      <c r="A5" s="155" t="s">
        <v>0</v>
      </c>
      <c r="C5" s="138"/>
      <c r="F5" s="139"/>
      <c r="H5" s="138"/>
      <c r="K5" s="139"/>
      <c r="M5" s="138"/>
      <c r="P5" s="139"/>
      <c r="R5" s="138"/>
      <c r="U5" s="139"/>
      <c r="W5" s="138"/>
      <c r="Z5" s="139"/>
      <c r="AB5" s="138"/>
      <c r="AE5" s="139"/>
      <c r="AG5" s="138"/>
      <c r="AJ5" s="139"/>
    </row>
    <row r="6" spans="1:36" x14ac:dyDescent="0.25">
      <c r="A6" t="s">
        <v>106</v>
      </c>
      <c r="C6" s="140">
        <v>2663161</v>
      </c>
      <c r="D6" s="85">
        <v>0</v>
      </c>
      <c r="E6" s="85">
        <v>0</v>
      </c>
      <c r="F6" s="141">
        <v>2663161</v>
      </c>
      <c r="H6" s="140">
        <v>2321050</v>
      </c>
      <c r="I6" s="85">
        <v>1008700</v>
      </c>
      <c r="J6" s="85">
        <v>0</v>
      </c>
      <c r="K6" s="141">
        <v>3329750</v>
      </c>
      <c r="M6" s="140">
        <f>+'[1]Ex Africa 2021'!B5+'[1]Ex Africa 2021'!B104+'[1]Ex Africa 2021'!B203+'[1]Ex Africa 2021'!B302</f>
        <v>1000</v>
      </c>
      <c r="N6" s="85">
        <f>+'[1]Ex Africa 2021'!B402+'[1]Ex Africa 2021'!B501+'[1]Ex Africa 2021'!B600+'[1]Ex Africa 2021'!B699</f>
        <v>2339550</v>
      </c>
      <c r="O6" s="85">
        <f>+'[1]Ex Africa 2021'!B799+'[1]Ex Africa 2021'!B898+'[1]Ex Africa 2021'!B997+'[1]Ex Africa 2021'!B1096</f>
        <v>0</v>
      </c>
      <c r="P6" s="141">
        <f>SUM(M6:O6)</f>
        <v>2340550</v>
      </c>
      <c r="R6" s="140">
        <f>+'[1]Ex Africa 2022'!B5+'[1]Ex Africa 2022'!B104+'[1]Ex Africa 2022'!B203+'[1]Ex Africa 2022'!B302</f>
        <v>20000</v>
      </c>
      <c r="S6" s="85">
        <f>+'[1]Ex Africa 2022'!B402+'[1]Ex Africa 2022'!B501+'[1]Ex Africa 2022'!B600+'[1]Ex Africa 2022'!B699</f>
        <v>407350</v>
      </c>
      <c r="T6" s="85">
        <f>+'[1]Ex Africa 2022'!B799+'[1]Ex Africa 2022'!B898+'[1]Ex Africa 2022'!B997+'[1]Ex Africa 2022'!B1096</f>
        <v>0</v>
      </c>
      <c r="U6" s="141">
        <f>SUM(R6:T6)</f>
        <v>427350</v>
      </c>
      <c r="W6" s="140">
        <f>+'[1]Ex-Africa 2023'!B5+'[1]Ex-Africa 2023'!B104+'[1]Ex-Africa 2023'!B203+'[1]Ex-Africa 2023'!B302</f>
        <v>300000</v>
      </c>
      <c r="X6" s="85">
        <f>+'[1]Ex-Africa 2023'!B402+'[1]Ex-Africa 2023'!B501+'[1]Ex-Africa 2023'!B600+'[1]Ex-Africa 2023'!B699</f>
        <v>470464</v>
      </c>
      <c r="Y6" s="85">
        <f>+'[1]Ex-Africa 2023'!B799+'[1]Ex-Africa 2023'!B898+'[1]Ex-Africa 2023'!B997+'[1]Ex-Africa 2023'!B1096</f>
        <v>0</v>
      </c>
      <c r="Z6" s="141">
        <f>SUM(W6:Y6)</f>
        <v>770464</v>
      </c>
      <c r="AB6" s="140">
        <f>+'[1]Ex-Africa 2024'!B5+'[1]Ex-Africa 2024'!B104+'[1]Ex-Africa 2024'!B203+'[1]Ex-Africa 2024'!B302</f>
        <v>3500</v>
      </c>
      <c r="AC6" s="85">
        <f>+'[1]Ex-Africa 2024'!B402+'[1]Ex-Africa 2024'!B501+'[1]Ex-Africa 2024'!B600+'[1]Ex-Africa 2024'!B699</f>
        <v>236167</v>
      </c>
      <c r="AD6" s="85">
        <f>+'[1]Ex-Africa 2024'!B799+'[1]Ex-Africa 2024'!B898+'[1]Ex-Africa 2024'!B997+'[1]Ex-Africa 2024'!B1096</f>
        <v>0</v>
      </c>
      <c r="AE6" s="141">
        <f>SUM(AB6:AD6)</f>
        <v>239667</v>
      </c>
      <c r="AG6" s="140">
        <f>+'[1]Ex-Africa 2025'!B5+'[1]Ex-Africa 2025'!B104+'[1]Ex-Africa 2025'!B203+'[1]Ex-Africa 2025'!B302</f>
        <v>227461</v>
      </c>
      <c r="AH6" s="85">
        <f>+'[1]Ex-Africa 2025'!B402+'[1]Ex-Africa 2025'!B501+'[1]Ex-Africa 2025'!B600+'[1]Ex-Africa 2025'!B699</f>
        <v>231312</v>
      </c>
      <c r="AI6" s="85">
        <f>+'[1]Ex-Africa 2025'!B799+'[1]Ex-Africa 2025'!B898+'[1]Ex-Africa 2025'!B997+'[1]Ex-Africa 2025'!B1096</f>
        <v>0</v>
      </c>
      <c r="AJ6" s="141">
        <f>SUM(AG6:AI6)</f>
        <v>458773</v>
      </c>
    </row>
    <row r="7" spans="1:36" x14ac:dyDescent="0.25">
      <c r="A7" t="s">
        <v>109</v>
      </c>
      <c r="C7" s="140">
        <v>250</v>
      </c>
      <c r="D7" s="85">
        <v>5</v>
      </c>
      <c r="E7" s="85">
        <v>0</v>
      </c>
      <c r="F7" s="141">
        <v>255</v>
      </c>
      <c r="H7" s="140">
        <v>0</v>
      </c>
      <c r="I7" s="85">
        <v>0</v>
      </c>
      <c r="J7" s="85">
        <v>0</v>
      </c>
      <c r="K7" s="141">
        <v>0</v>
      </c>
      <c r="M7" s="140">
        <f>+'[1]Ex Africa 2021'!B8+'[1]Ex Africa 2021'!B107+'[1]Ex Africa 2021'!B206+'[1]Ex Africa 2021'!B305</f>
        <v>9200</v>
      </c>
      <c r="N7" s="85">
        <f>+'[1]Ex Africa 2021'!B405+'[1]Ex Africa 2021'!B504+'[1]Ex Africa 2021'!B603+'[1]Ex Africa 2021'!B702</f>
        <v>0</v>
      </c>
      <c r="O7" s="85">
        <f>+'[1]Ex Africa 2021'!B802+'[1]Ex Africa 2021'!B901+'[1]Ex Africa 2021'!B1000+'[1]Ex Africa 2021'!B1099</f>
        <v>0</v>
      </c>
      <c r="P7" s="141">
        <f t="shared" ref="P7:P50" si="0">SUM(M7:O7)</f>
        <v>9200</v>
      </c>
      <c r="R7" s="140">
        <f>+'[1]Ex Africa 2022'!B8+'[1]Ex Africa 2022'!B107+'[1]Ex Africa 2022'!B206+'[1]Ex Africa 2022'!B305</f>
        <v>0</v>
      </c>
      <c r="S7" s="85">
        <f>+'[1]Ex Africa 2022'!B405+'[1]Ex Africa 2022'!B504+'[1]Ex Africa 2022'!B603+'[1]Ex Africa 2022'!B702</f>
        <v>0</v>
      </c>
      <c r="T7" s="85">
        <f>+'[1]Ex Africa 2022'!B802+'[1]Ex Africa 2022'!B901+'[1]Ex Africa 2022'!B1000+'[1]Ex Africa 2022'!B1099</f>
        <v>0</v>
      </c>
      <c r="U7" s="141">
        <f t="shared" ref="U7:U50" si="1">SUM(R7:T7)</f>
        <v>0</v>
      </c>
      <c r="W7" s="140">
        <f>+'[1]Ex-Africa 2023'!B8+'[1]Ex-Africa 2023'!B107+'[1]Ex-Africa 2023'!B206+'[1]Ex-Africa 2023'!B305</f>
        <v>3460</v>
      </c>
      <c r="X7" s="85">
        <f>+'[1]Ex-Africa 2023'!B405+'[1]Ex-Africa 2023'!B504+'[1]Ex-Africa 2023'!B603+'[1]Ex-Africa 2023'!B702</f>
        <v>0</v>
      </c>
      <c r="Y7" s="85">
        <f>+'[1]Ex-Africa 2023'!B802+'[1]Ex-Africa 2023'!B901+'[1]Ex-Africa 2023'!B1000+'[1]Ex-Africa 2023'!B1099</f>
        <v>0</v>
      </c>
      <c r="Z7" s="141">
        <f t="shared" ref="Z7:Z50" si="2">SUM(W7:Y7)</f>
        <v>3460</v>
      </c>
      <c r="AB7" s="140">
        <f>+'[1]Ex-Africa 2024'!B8+'[1]Ex-Africa 2024'!B107+'[1]Ex-Africa 2024'!B206+'[1]Ex-Africa 2024'!B305</f>
        <v>12506</v>
      </c>
      <c r="AC7" s="85">
        <f>+'[1]Ex-Africa 2024'!B405+'[1]Ex-Africa 2024'!B504+'[1]Ex-Africa 2024'!B603+'[1]Ex-Africa 2024'!B702</f>
        <v>0</v>
      </c>
      <c r="AD7" s="85">
        <f>+'[1]Ex-Africa 2024'!B802+'[1]Ex-Africa 2024'!B901+'[1]Ex-Africa 2024'!B1000+'[1]Ex-Africa 2024'!B1099</f>
        <v>0</v>
      </c>
      <c r="AE7" s="141">
        <f t="shared" ref="AE7:AE49" si="3">SUM(AB7:AD7)</f>
        <v>12506</v>
      </c>
      <c r="AG7" s="140">
        <f>+'[1]Ex-Africa 2025'!B8+'[1]Ex-Africa 2025'!B107+'[1]Ex-Africa 2025'!B206+'[1]Ex-Africa 2025'!B305</f>
        <v>0</v>
      </c>
      <c r="AH7" s="85">
        <f>+'[1]Ex-Africa 2025'!B405+'[1]Ex-Africa 2025'!B504+'[1]Ex-Africa 2025'!B603+'[1]Ex-Africa 2025'!B702</f>
        <v>0</v>
      </c>
      <c r="AI7" s="85">
        <f>+'[1]Ex-Africa 2025'!B802+'[1]Ex-Africa 2025'!B901+'[1]Ex-Africa 2025'!B1000+'[1]Ex-Africa 2025'!B1099</f>
        <v>0</v>
      </c>
      <c r="AJ7" s="141">
        <f t="shared" ref="AJ7:AJ49" si="4">SUM(AG7:AI7)</f>
        <v>0</v>
      </c>
    </row>
    <row r="8" spans="1:36" x14ac:dyDescent="0.25">
      <c r="A8" t="s">
        <v>112</v>
      </c>
      <c r="C8" s="140">
        <v>735550</v>
      </c>
      <c r="D8" s="85">
        <v>0</v>
      </c>
      <c r="E8" s="85">
        <v>0</v>
      </c>
      <c r="F8" s="141">
        <v>735550</v>
      </c>
      <c r="H8" s="140">
        <v>1310700</v>
      </c>
      <c r="I8" s="85">
        <v>0</v>
      </c>
      <c r="J8" s="85">
        <v>0</v>
      </c>
      <c r="K8" s="141">
        <v>1310700</v>
      </c>
      <c r="M8" s="140">
        <f>+'[1]Ex Africa 2021'!B11+'[1]Ex Africa 2021'!B110+'[1]Ex Africa 2021'!B209+'[1]Ex Africa 2021'!B308</f>
        <v>961155</v>
      </c>
      <c r="N8" s="85">
        <f>+'[1]Ex Africa 2021'!B408+'[1]Ex Africa 2021'!B507+'[1]Ex Africa 2021'!B606+'[1]Ex Africa 2021'!B705</f>
        <v>0</v>
      </c>
      <c r="O8" s="85">
        <f>+'[1]Ex Africa 2021'!B805+'[1]Ex Africa 2021'!B904+'[1]Ex Africa 2021'!B1003+'[1]Ex Africa 2021'!B1102</f>
        <v>0</v>
      </c>
      <c r="P8" s="141">
        <f t="shared" si="0"/>
        <v>961155</v>
      </c>
      <c r="R8" s="140">
        <f>+'[1]Ex Africa 2022'!B11+'[1]Ex Africa 2022'!B110+'[1]Ex Africa 2022'!B209+'[1]Ex Africa 2022'!B308</f>
        <v>2147911</v>
      </c>
      <c r="S8" s="85">
        <f>+'[1]Ex Africa 2022'!B408+'[1]Ex Africa 2022'!B507+'[1]Ex Africa 2022'!B606+'[1]Ex Africa 2022'!B705</f>
        <v>0</v>
      </c>
      <c r="T8" s="85">
        <f>+'[1]Ex Africa 2022'!B805+'[1]Ex Africa 2022'!B904+'[1]Ex Africa 2022'!B1003+'[1]Ex Africa 2022'!B1102</f>
        <v>0</v>
      </c>
      <c r="U8" s="141">
        <f t="shared" si="1"/>
        <v>2147911</v>
      </c>
      <c r="W8" s="140">
        <f>+'[1]Ex-Africa 2023'!B11+'[1]Ex-Africa 2023'!B110+'[1]Ex-Africa 2023'!B209+'[1]Ex-Africa 2023'!B308</f>
        <v>11000</v>
      </c>
      <c r="X8" s="85">
        <f>+'[1]Ex-Africa 2023'!B408+'[1]Ex-Africa 2023'!B507+'[1]Ex-Africa 2023'!B606+'[1]Ex-Africa 2023'!B705</f>
        <v>0</v>
      </c>
      <c r="Y8" s="85">
        <f>+'[1]Ex-Africa 2023'!B805+'[1]Ex-Africa 2023'!B904+'[1]Ex-Africa 2023'!B1003+'[1]Ex-Africa 2023'!B1102</f>
        <v>0</v>
      </c>
      <c r="Z8" s="141">
        <f t="shared" si="2"/>
        <v>11000</v>
      </c>
      <c r="AB8" s="140">
        <f>+'[1]Ex-Africa 2024'!B11+'[1]Ex-Africa 2024'!B110+'[1]Ex-Africa 2024'!B209+'[1]Ex-Africa 2024'!B308</f>
        <v>192529</v>
      </c>
      <c r="AC8" s="85">
        <f>+'[1]Ex-Africa 2024'!B408+'[1]Ex-Africa 2024'!B507+'[1]Ex-Africa 2024'!B606+'[1]Ex-Africa 2024'!B705</f>
        <v>0</v>
      </c>
      <c r="AD8" s="85">
        <f>+'[1]Ex-Africa 2024'!B805+'[1]Ex-Africa 2024'!B904+'[1]Ex-Africa 2024'!B1003+'[1]Ex-Africa 2024'!B1102</f>
        <v>0</v>
      </c>
      <c r="AE8" s="141">
        <f t="shared" si="3"/>
        <v>192529</v>
      </c>
      <c r="AG8" s="140">
        <f>+'[1]Ex-Africa 2025'!B11+'[1]Ex-Africa 2025'!B110+'[1]Ex-Africa 2025'!B209+'[1]Ex-Africa 2025'!B308</f>
        <v>228000</v>
      </c>
      <c r="AH8" s="85">
        <f>+'[1]Ex-Africa 2025'!B408+'[1]Ex-Africa 2025'!B507+'[1]Ex-Africa 2025'!B606+'[1]Ex-Africa 2025'!B705</f>
        <v>0</v>
      </c>
      <c r="AI8" s="85">
        <f>+'[1]Ex-Africa 2025'!B805+'[1]Ex-Africa 2025'!B904+'[1]Ex-Africa 2025'!B1003+'[1]Ex-Africa 2025'!B1102</f>
        <v>0</v>
      </c>
      <c r="AJ8" s="141">
        <f t="shared" si="4"/>
        <v>228000</v>
      </c>
    </row>
    <row r="9" spans="1:36" x14ac:dyDescent="0.25">
      <c r="A9" t="s">
        <v>113</v>
      </c>
      <c r="C9" s="140">
        <v>1000</v>
      </c>
      <c r="D9" s="85">
        <v>0</v>
      </c>
      <c r="E9" s="85">
        <v>0</v>
      </c>
      <c r="F9" s="141">
        <v>1000</v>
      </c>
      <c r="H9" s="140">
        <v>0</v>
      </c>
      <c r="I9" s="85">
        <v>0</v>
      </c>
      <c r="J9" s="85">
        <v>0</v>
      </c>
      <c r="K9" s="141">
        <v>0</v>
      </c>
      <c r="M9" s="140">
        <f>+'[1]Ex Africa 2021'!B12+'[1]Ex Africa 2021'!B111+'[1]Ex Africa 2021'!B210+'[1]Ex Africa 2021'!B309</f>
        <v>0</v>
      </c>
      <c r="N9" s="85">
        <f>+'[1]Ex Africa 2021'!B409+'[1]Ex Africa 2021'!B508+'[1]Ex Africa 2021'!B607+'[1]Ex Africa 2021'!B706</f>
        <v>0</v>
      </c>
      <c r="O9" s="85">
        <f>+'[1]Ex Africa 2021'!B806+'[1]Ex Africa 2021'!B905+'[1]Ex Africa 2021'!B1004+'[1]Ex Africa 2021'!B1103</f>
        <v>0</v>
      </c>
      <c r="P9" s="141">
        <f t="shared" si="0"/>
        <v>0</v>
      </c>
      <c r="R9" s="140">
        <f>+'[1]Ex Africa 2022'!B12+'[1]Ex Africa 2022'!B111+'[1]Ex Africa 2022'!B210+'[1]Ex Africa 2022'!B309</f>
        <v>0</v>
      </c>
      <c r="S9" s="85">
        <f>+'[1]Ex Africa 2022'!B409+'[1]Ex Africa 2022'!B508+'[1]Ex Africa 2022'!B607+'[1]Ex Africa 2022'!B706</f>
        <v>0</v>
      </c>
      <c r="T9" s="85">
        <f>+'[1]Ex Africa 2022'!B806+'[1]Ex Africa 2022'!B905+'[1]Ex Africa 2022'!B1004+'[1]Ex Africa 2022'!B1103</f>
        <v>0</v>
      </c>
      <c r="U9" s="141">
        <f t="shared" si="1"/>
        <v>0</v>
      </c>
      <c r="W9" s="140">
        <f>+'[1]Ex-Africa 2023'!B12+'[1]Ex-Africa 2023'!B111+'[1]Ex-Africa 2023'!B210+'[1]Ex-Africa 2023'!B309</f>
        <v>0</v>
      </c>
      <c r="X9" s="85">
        <f>+'[1]Ex-Africa 2023'!B409+'[1]Ex-Africa 2023'!B508+'[1]Ex-Africa 2023'!B607+'[1]Ex-Africa 2023'!B706</f>
        <v>0</v>
      </c>
      <c r="Y9" s="85">
        <f>+'[1]Ex-Africa 2023'!B806+'[1]Ex-Africa 2023'!B905+'[1]Ex-Africa 2023'!B1004+'[1]Ex-Africa 2023'!B1103</f>
        <v>0</v>
      </c>
      <c r="Z9" s="141">
        <f t="shared" si="2"/>
        <v>0</v>
      </c>
      <c r="AB9" s="140">
        <f>+'[1]Ex-Africa 2024'!B12+'[1]Ex-Africa 2024'!B111+'[1]Ex-Africa 2024'!B210+'[1]Ex-Africa 2024'!B309</f>
        <v>0</v>
      </c>
      <c r="AC9" s="85">
        <f>+'[1]Ex-Africa 2024'!B409+'[1]Ex-Africa 2024'!B508+'[1]Ex-Africa 2024'!B607+'[1]Ex-Africa 2024'!B706</f>
        <v>0</v>
      </c>
      <c r="AD9" s="85">
        <f>+'[1]Ex-Africa 2024'!B806+'[1]Ex-Africa 2024'!B905+'[1]Ex-Africa 2024'!B1004+'[1]Ex-Africa 2024'!B1103</f>
        <v>0</v>
      </c>
      <c r="AE9" s="141">
        <f t="shared" si="3"/>
        <v>0</v>
      </c>
      <c r="AG9" s="140">
        <f>+'[1]Ex-Africa 2025'!B12+'[1]Ex-Africa 2025'!B111+'[1]Ex-Africa 2025'!B210+'[1]Ex-Africa 2025'!B309</f>
        <v>0</v>
      </c>
      <c r="AH9" s="85">
        <f>+'[1]Ex-Africa 2025'!B409+'[1]Ex-Africa 2025'!B508+'[1]Ex-Africa 2025'!B607+'[1]Ex-Africa 2025'!B706</f>
        <v>0</v>
      </c>
      <c r="AI9" s="85">
        <f>+'[1]Ex-Africa 2025'!B806+'[1]Ex-Africa 2025'!B905+'[1]Ex-Africa 2025'!B1004+'[1]Ex-Africa 2025'!B1103</f>
        <v>0</v>
      </c>
      <c r="AJ9" s="141">
        <f t="shared" si="4"/>
        <v>0</v>
      </c>
    </row>
    <row r="10" spans="1:36" x14ac:dyDescent="0.25">
      <c r="A10" t="s">
        <v>114</v>
      </c>
      <c r="C10" s="140">
        <v>0</v>
      </c>
      <c r="D10" s="85">
        <v>35600</v>
      </c>
      <c r="E10" s="85">
        <v>0</v>
      </c>
      <c r="F10" s="141">
        <v>35600</v>
      </c>
      <c r="H10" s="140">
        <v>0</v>
      </c>
      <c r="I10" s="85">
        <v>133000</v>
      </c>
      <c r="J10" s="85">
        <v>0</v>
      </c>
      <c r="K10" s="141">
        <v>133000</v>
      </c>
      <c r="M10" s="140">
        <f>+'[1]Ex Africa 2021'!B13+'[1]Ex Africa 2021'!B112+'[1]Ex Africa 2021'!B211+'[1]Ex Africa 2021'!B310</f>
        <v>0</v>
      </c>
      <c r="N10" s="85">
        <f>+'[1]Ex Africa 2021'!B410+'[1]Ex Africa 2021'!B509+'[1]Ex Africa 2021'!B608+'[1]Ex Africa 2021'!B707</f>
        <v>143550</v>
      </c>
      <c r="O10" s="85">
        <f>+'[1]Ex Africa 2021'!B807+'[1]Ex Africa 2021'!B906+'[1]Ex Africa 2021'!B1005+'[1]Ex Africa 2021'!B1104</f>
        <v>0</v>
      </c>
      <c r="P10" s="141">
        <f t="shared" si="0"/>
        <v>143550</v>
      </c>
      <c r="R10" s="140">
        <f>+'[1]Ex Africa 2022'!B13+'[1]Ex Africa 2022'!B112+'[1]Ex Africa 2022'!B211+'[1]Ex Africa 2022'!B310</f>
        <v>960</v>
      </c>
      <c r="S10" s="85">
        <f>+'[1]Ex Africa 2022'!B410+'[1]Ex Africa 2022'!B509+'[1]Ex Africa 2022'!B608+'[1]Ex Africa 2022'!B707</f>
        <v>128900</v>
      </c>
      <c r="T10" s="85">
        <f>+'[1]Ex Africa 2022'!B807+'[1]Ex Africa 2022'!B906+'[1]Ex Africa 2022'!B1005+'[1]Ex Africa 2022'!B1104</f>
        <v>0</v>
      </c>
      <c r="U10" s="141">
        <f t="shared" si="1"/>
        <v>129860</v>
      </c>
      <c r="W10" s="140">
        <f>+'[1]Ex-Africa 2023'!B13+'[1]Ex-Africa 2023'!B112+'[1]Ex-Africa 2023'!B211+'[1]Ex-Africa 2023'!B310</f>
        <v>0</v>
      </c>
      <c r="X10" s="85">
        <f>+'[1]Ex-Africa 2023'!B410+'[1]Ex-Africa 2023'!B509+'[1]Ex-Africa 2023'!B608+'[1]Ex-Africa 2023'!B707</f>
        <v>44700</v>
      </c>
      <c r="Y10" s="85">
        <f>+'[1]Ex-Africa 2023'!B807+'[1]Ex-Africa 2023'!B906+'[1]Ex-Africa 2023'!B1005+'[1]Ex-Africa 2023'!B1104</f>
        <v>0</v>
      </c>
      <c r="Z10" s="141">
        <f t="shared" si="2"/>
        <v>44700</v>
      </c>
      <c r="AB10" s="140">
        <f>+'[1]Ex-Africa 2024'!B13+'[1]Ex-Africa 2024'!B112+'[1]Ex-Africa 2024'!B211+'[1]Ex-Africa 2024'!B310</f>
        <v>0</v>
      </c>
      <c r="AC10" s="85">
        <f>+'[1]Ex-Africa 2024'!B410+'[1]Ex-Africa 2024'!B509+'[1]Ex-Africa 2024'!B608+'[1]Ex-Africa 2024'!B707</f>
        <v>119250</v>
      </c>
      <c r="AD10" s="85">
        <f>+'[1]Ex-Africa 2024'!B807+'[1]Ex-Africa 2024'!B906+'[1]Ex-Africa 2024'!B1005+'[1]Ex-Africa 2024'!B1104</f>
        <v>0</v>
      </c>
      <c r="AE10" s="141">
        <f t="shared" si="3"/>
        <v>119250</v>
      </c>
      <c r="AG10" s="140">
        <f>+'[1]Ex-Africa 2025'!B13+'[1]Ex-Africa 2025'!B112+'[1]Ex-Africa 2025'!B211+'[1]Ex-Africa 2025'!B310</f>
        <v>0</v>
      </c>
      <c r="AH10" s="85">
        <f>+'[1]Ex-Africa 2025'!B410+'[1]Ex-Africa 2025'!B509+'[1]Ex-Africa 2025'!B608+'[1]Ex-Africa 2025'!B707</f>
        <v>12500</v>
      </c>
      <c r="AI10" s="85">
        <f>+'[1]Ex-Africa 2025'!B807+'[1]Ex-Africa 2025'!B906+'[1]Ex-Africa 2025'!B1005+'[1]Ex-Africa 2025'!B1104</f>
        <v>0</v>
      </c>
      <c r="AJ10" s="141">
        <f t="shared" si="4"/>
        <v>12500</v>
      </c>
    </row>
    <row r="11" spans="1:36" x14ac:dyDescent="0.25">
      <c r="A11" t="s">
        <v>115</v>
      </c>
      <c r="C11" s="140">
        <v>0</v>
      </c>
      <c r="D11" s="85">
        <v>0</v>
      </c>
      <c r="E11" s="85">
        <v>0</v>
      </c>
      <c r="F11" s="141">
        <v>0</v>
      </c>
      <c r="H11" s="140">
        <v>8000</v>
      </c>
      <c r="I11" s="85">
        <v>0</v>
      </c>
      <c r="J11" s="85">
        <v>0</v>
      </c>
      <c r="K11" s="141">
        <v>8000</v>
      </c>
      <c r="M11" s="140">
        <f>+'[1]Ex Africa 2021'!B14+'[1]Ex Africa 2021'!B113+'[1]Ex Africa 2021'!B212+'[1]Ex Africa 2021'!B311</f>
        <v>0</v>
      </c>
      <c r="N11" s="85">
        <f>+'[1]Ex Africa 2021'!B411+'[1]Ex Africa 2021'!B510+'[1]Ex Africa 2021'!B609+'[1]Ex Africa 2021'!B708</f>
        <v>0</v>
      </c>
      <c r="O11" s="85">
        <f>+'[1]Ex Africa 2021'!B808+'[1]Ex Africa 2021'!B907+'[1]Ex Africa 2021'!B1006+'[1]Ex Africa 2021'!B1105</f>
        <v>0</v>
      </c>
      <c r="P11" s="141">
        <f t="shared" si="0"/>
        <v>0</v>
      </c>
      <c r="R11" s="140">
        <f>+'[1]Ex Africa 2022'!B14+'[1]Ex Africa 2022'!B113+'[1]Ex Africa 2022'!B212+'[1]Ex Africa 2022'!B311</f>
        <v>0</v>
      </c>
      <c r="S11" s="85">
        <f>+'[1]Ex Africa 2022'!B411+'[1]Ex Africa 2022'!B510+'[1]Ex Africa 2022'!B609+'[1]Ex Africa 2022'!B708</f>
        <v>0</v>
      </c>
      <c r="T11" s="85">
        <f>+'[1]Ex Africa 2022'!B808+'[1]Ex Africa 2022'!B907+'[1]Ex Africa 2022'!B1006+'[1]Ex Africa 2022'!B1105</f>
        <v>0</v>
      </c>
      <c r="U11" s="141">
        <f t="shared" si="1"/>
        <v>0</v>
      </c>
      <c r="W11" s="140">
        <f>+'[1]Ex-Africa 2023'!B14+'[1]Ex-Africa 2023'!B113+'[1]Ex-Africa 2023'!B212+'[1]Ex-Africa 2023'!B311</f>
        <v>0</v>
      </c>
      <c r="X11" s="85">
        <f>+'[1]Ex-Africa 2023'!B411+'[1]Ex-Africa 2023'!B510+'[1]Ex-Africa 2023'!B609+'[1]Ex-Africa 2023'!B708</f>
        <v>0</v>
      </c>
      <c r="Y11" s="85">
        <f>+'[1]Ex-Africa 2023'!B808+'[1]Ex-Africa 2023'!B907+'[1]Ex-Africa 2023'!B1006+'[1]Ex-Africa 2023'!B1105</f>
        <v>0</v>
      </c>
      <c r="Z11" s="141">
        <f t="shared" si="2"/>
        <v>0</v>
      </c>
      <c r="AB11" s="140">
        <f>+'[1]Ex-Africa 2024'!B14+'[1]Ex-Africa 2024'!B113+'[1]Ex-Africa 2024'!B212+'[1]Ex-Africa 2024'!B311</f>
        <v>0</v>
      </c>
      <c r="AC11" s="85">
        <f>+'[1]Ex-Africa 2024'!B411+'[1]Ex-Africa 2024'!B510+'[1]Ex-Africa 2024'!B609+'[1]Ex-Africa 2024'!B708</f>
        <v>0</v>
      </c>
      <c r="AD11" s="85">
        <f>+'[1]Ex-Africa 2024'!B808+'[1]Ex-Africa 2024'!B907+'[1]Ex-Africa 2024'!B1006+'[1]Ex-Africa 2024'!B1105</f>
        <v>0</v>
      </c>
      <c r="AE11" s="141">
        <f t="shared" si="3"/>
        <v>0</v>
      </c>
      <c r="AG11" s="140">
        <f>+'[1]Ex-Africa 2025'!B14+'[1]Ex-Africa 2025'!B113+'[1]Ex-Africa 2025'!B212+'[1]Ex-Africa 2025'!B311</f>
        <v>0</v>
      </c>
      <c r="AH11" s="85">
        <f>+'[1]Ex-Africa 2025'!B411+'[1]Ex-Africa 2025'!B510+'[1]Ex-Africa 2025'!B609+'[1]Ex-Africa 2025'!B708</f>
        <v>0</v>
      </c>
      <c r="AI11" s="85">
        <f>+'[1]Ex-Africa 2025'!B808+'[1]Ex-Africa 2025'!B907+'[1]Ex-Africa 2025'!B1006+'[1]Ex-Africa 2025'!B1105</f>
        <v>0</v>
      </c>
      <c r="AJ11" s="141">
        <f t="shared" si="4"/>
        <v>0</v>
      </c>
    </row>
    <row r="12" spans="1:36" x14ac:dyDescent="0.25">
      <c r="A12" t="s">
        <v>116</v>
      </c>
      <c r="C12" s="140">
        <v>45936</v>
      </c>
      <c r="D12" s="85">
        <v>0</v>
      </c>
      <c r="E12" s="85">
        <v>0</v>
      </c>
      <c r="F12" s="141">
        <v>45936</v>
      </c>
      <c r="H12" s="140">
        <v>146328</v>
      </c>
      <c r="I12" s="85">
        <v>0</v>
      </c>
      <c r="J12" s="85">
        <v>0</v>
      </c>
      <c r="K12" s="141">
        <v>146328</v>
      </c>
      <c r="M12" s="140">
        <f>+'[1]Ex Africa 2021'!B15+'[1]Ex Africa 2021'!B114+'[1]Ex Africa 2021'!B213+'[1]Ex Africa 2021'!B312</f>
        <v>5000</v>
      </c>
      <c r="N12" s="85">
        <f>+'[1]Ex Africa 2021'!B412+'[1]Ex Africa 2021'!B511+'[1]Ex Africa 2021'!B610+'[1]Ex Africa 2021'!B709</f>
        <v>0</v>
      </c>
      <c r="O12" s="85">
        <f>+'[1]Ex Africa 2021'!B809+'[1]Ex Africa 2021'!B908+'[1]Ex Africa 2021'!B1007+'[1]Ex Africa 2021'!B1106</f>
        <v>0</v>
      </c>
      <c r="P12" s="141">
        <f t="shared" si="0"/>
        <v>5000</v>
      </c>
      <c r="R12" s="140">
        <f>+'[1]Ex Africa 2022'!B15+'[1]Ex Africa 2022'!B114+'[1]Ex Africa 2022'!B213+'[1]Ex Africa 2022'!B312</f>
        <v>123991</v>
      </c>
      <c r="S12" s="85">
        <f>+'[1]Ex Africa 2022'!B412+'[1]Ex Africa 2022'!B511+'[1]Ex Africa 2022'!B610+'[1]Ex Africa 2022'!B709</f>
        <v>0</v>
      </c>
      <c r="T12" s="85">
        <f>+'[1]Ex Africa 2022'!B809+'[1]Ex Africa 2022'!B908+'[1]Ex Africa 2022'!B1007+'[1]Ex Africa 2022'!B1106</f>
        <v>0</v>
      </c>
      <c r="U12" s="141">
        <f t="shared" si="1"/>
        <v>123991</v>
      </c>
      <c r="W12" s="140">
        <f>+'[1]Ex-Africa 2023'!B15+'[1]Ex-Africa 2023'!B114+'[1]Ex-Africa 2023'!B213+'[1]Ex-Africa 2023'!B312</f>
        <v>0</v>
      </c>
      <c r="X12" s="85">
        <f>+'[1]Ex-Africa 2023'!B412+'[1]Ex-Africa 2023'!B511+'[1]Ex-Africa 2023'!B610+'[1]Ex-Africa 2023'!B709</f>
        <v>0</v>
      </c>
      <c r="Y12" s="85">
        <f>+'[1]Ex-Africa 2023'!B809+'[1]Ex-Africa 2023'!B908+'[1]Ex-Africa 2023'!B1007+'[1]Ex-Africa 2023'!B1106</f>
        <v>0</v>
      </c>
      <c r="Z12" s="141">
        <f t="shared" si="2"/>
        <v>0</v>
      </c>
      <c r="AB12" s="140">
        <f>+'[1]Ex-Africa 2024'!B15+'[1]Ex-Africa 2024'!B114+'[1]Ex-Africa 2024'!B213+'[1]Ex-Africa 2024'!B312</f>
        <v>0</v>
      </c>
      <c r="AC12" s="85">
        <f>+'[1]Ex-Africa 2024'!B412+'[1]Ex-Africa 2024'!B511+'[1]Ex-Africa 2024'!B610+'[1]Ex-Africa 2024'!B709</f>
        <v>0</v>
      </c>
      <c r="AD12" s="85">
        <f>+'[1]Ex-Africa 2024'!B809+'[1]Ex-Africa 2024'!B908+'[1]Ex-Africa 2024'!B1007+'[1]Ex-Africa 2024'!B1106</f>
        <v>0</v>
      </c>
      <c r="AE12" s="141">
        <f t="shared" si="3"/>
        <v>0</v>
      </c>
      <c r="AG12" s="140">
        <f>+'[1]Ex-Africa 2025'!B15+'[1]Ex-Africa 2025'!B114+'[1]Ex-Africa 2025'!B213+'[1]Ex-Africa 2025'!B312</f>
        <v>10000</v>
      </c>
      <c r="AH12" s="85">
        <f>+'[1]Ex-Africa 2025'!B412+'[1]Ex-Africa 2025'!B511+'[1]Ex-Africa 2025'!B610+'[1]Ex-Africa 2025'!B709</f>
        <v>0</v>
      </c>
      <c r="AI12" s="85">
        <f>+'[1]Ex-Africa 2025'!B809+'[1]Ex-Africa 2025'!B908+'[1]Ex-Africa 2025'!B1007+'[1]Ex-Africa 2025'!B1106</f>
        <v>0</v>
      </c>
      <c r="AJ12" s="141">
        <f t="shared" si="4"/>
        <v>10000</v>
      </c>
    </row>
    <row r="13" spans="1:36" x14ac:dyDescent="0.25">
      <c r="A13" t="s">
        <v>200</v>
      </c>
      <c r="C13" s="140">
        <v>103700</v>
      </c>
      <c r="D13" s="85">
        <v>8000</v>
      </c>
      <c r="E13" s="85">
        <v>0</v>
      </c>
      <c r="F13" s="141">
        <v>111700</v>
      </c>
      <c r="H13" s="140">
        <v>100200</v>
      </c>
      <c r="I13" s="85">
        <v>8000</v>
      </c>
      <c r="J13" s="85">
        <v>0</v>
      </c>
      <c r="K13" s="141">
        <v>108200</v>
      </c>
      <c r="M13" s="140">
        <f>+'[1]Ex Africa 2021'!B16+'[1]Ex Africa 2021'!B115+'[1]Ex Africa 2021'!B214+'[1]Ex Africa 2021'!B313</f>
        <v>20000</v>
      </c>
      <c r="N13" s="85">
        <f>+'[1]Ex Africa 2021'!B413+'[1]Ex Africa 2021'!B512+'[1]Ex Africa 2021'!B611+'[1]Ex Africa 2021'!B710</f>
        <v>0</v>
      </c>
      <c r="O13" s="85">
        <f>+'[1]Ex Africa 2021'!B810+'[1]Ex Africa 2021'!B909+'[1]Ex Africa 2021'!B1008+'[1]Ex Africa 2021'!B1107</f>
        <v>0</v>
      </c>
      <c r="P13" s="141">
        <f t="shared" si="0"/>
        <v>20000</v>
      </c>
      <c r="R13" s="140">
        <f>+'[1]Ex Africa 2022'!B16+'[1]Ex Africa 2022'!B115+'[1]Ex Africa 2022'!B214+'[1]Ex Africa 2022'!B313</f>
        <v>106500</v>
      </c>
      <c r="S13" s="85">
        <f>+'[1]Ex Africa 2022'!B413+'[1]Ex Africa 2022'!B512+'[1]Ex Africa 2022'!B611+'[1]Ex Africa 2022'!B710</f>
        <v>9000</v>
      </c>
      <c r="T13" s="85">
        <f>+'[1]Ex Africa 2022'!B810+'[1]Ex Africa 2022'!B909+'[1]Ex Africa 2022'!B1008+'[1]Ex Africa 2022'!B1107</f>
        <v>0</v>
      </c>
      <c r="U13" s="141">
        <f t="shared" si="1"/>
        <v>115500</v>
      </c>
      <c r="W13" s="140">
        <f>+'[1]Ex-Africa 2023'!B16+'[1]Ex-Africa 2023'!B115+'[1]Ex-Africa 2023'!B214+'[1]Ex-Africa 2023'!B313</f>
        <v>20000</v>
      </c>
      <c r="X13" s="85">
        <f>+'[1]Ex-Africa 2023'!B413+'[1]Ex-Africa 2023'!B512+'[1]Ex-Africa 2023'!B611+'[1]Ex-Africa 2023'!B710</f>
        <v>10000</v>
      </c>
      <c r="Y13" s="85">
        <f>+'[1]Ex-Africa 2023'!B810+'[1]Ex-Africa 2023'!B909+'[1]Ex-Africa 2023'!B1008+'[1]Ex-Africa 2023'!B1107</f>
        <v>0</v>
      </c>
      <c r="Z13" s="141">
        <f t="shared" si="2"/>
        <v>30000</v>
      </c>
      <c r="AB13" s="140">
        <f>+'[1]Ex-Africa 2024'!B16+'[1]Ex-Africa 2024'!B115+'[1]Ex-Africa 2024'!B214+'[1]Ex-Africa 2024'!B313</f>
        <v>106500</v>
      </c>
      <c r="AC13" s="85">
        <f>+'[1]Ex-Africa 2024'!B413+'[1]Ex-Africa 2024'!B512+'[1]Ex-Africa 2024'!B611+'[1]Ex-Africa 2024'!B710</f>
        <v>9000</v>
      </c>
      <c r="AD13" s="85">
        <f>+'[1]Ex-Africa 2024'!B810+'[1]Ex-Africa 2024'!B909+'[1]Ex-Africa 2024'!B1008+'[1]Ex-Africa 2024'!B1107</f>
        <v>0</v>
      </c>
      <c r="AE13" s="141">
        <f t="shared" si="3"/>
        <v>115500</v>
      </c>
      <c r="AG13" s="140">
        <f>+'[1]Ex-Africa 2025'!B16+'[1]Ex-Africa 2025'!B115+'[1]Ex-Africa 2025'!B214+'[1]Ex-Africa 2025'!B313</f>
        <v>0</v>
      </c>
      <c r="AH13" s="85">
        <f>+'[1]Ex-Africa 2025'!B413+'[1]Ex-Africa 2025'!B512+'[1]Ex-Africa 2025'!B611+'[1]Ex-Africa 2025'!B710</f>
        <v>0</v>
      </c>
      <c r="AI13" s="85">
        <f>+'[1]Ex-Africa 2025'!B810+'[1]Ex-Africa 2025'!B909+'[1]Ex-Africa 2025'!B1008+'[1]Ex-Africa 2025'!B1107</f>
        <v>0</v>
      </c>
      <c r="AJ13" s="141">
        <f t="shared" si="4"/>
        <v>0</v>
      </c>
    </row>
    <row r="14" spans="1:36" x14ac:dyDescent="0.25">
      <c r="A14" t="s">
        <v>118</v>
      </c>
      <c r="C14" s="140">
        <v>644050</v>
      </c>
      <c r="D14" s="85">
        <v>0</v>
      </c>
      <c r="E14" s="85">
        <v>0</v>
      </c>
      <c r="F14" s="141">
        <v>644050</v>
      </c>
      <c r="H14" s="140">
        <v>77450</v>
      </c>
      <c r="I14" s="85">
        <v>0</v>
      </c>
      <c r="J14" s="85">
        <v>0</v>
      </c>
      <c r="K14" s="141">
        <v>77450</v>
      </c>
      <c r="M14" s="140">
        <f>+'[1]Ex Africa 2021'!B17+'[1]Ex Africa 2021'!B116+'[1]Ex Africa 2021'!B215+'[1]Ex Africa 2021'!B314</f>
        <v>200550</v>
      </c>
      <c r="N14" s="85">
        <f>+'[1]Ex Africa 2021'!B414+'[1]Ex Africa 2021'!B513+'[1]Ex Africa 2021'!B612+'[1]Ex Africa 2021'!B711</f>
        <v>0</v>
      </c>
      <c r="O14" s="85">
        <f>+'[1]Ex Africa 2021'!B811+'[1]Ex Africa 2021'!B910+'[1]Ex Africa 2021'!B1009+'[1]Ex Africa 2021'!B1108</f>
        <v>0</v>
      </c>
      <c r="P14" s="141">
        <f t="shared" si="0"/>
        <v>200550</v>
      </c>
      <c r="R14" s="140">
        <f>+'[1]Ex Africa 2022'!B17+'[1]Ex Africa 2022'!B116+'[1]Ex Africa 2022'!B215+'[1]Ex Africa 2022'!B314</f>
        <v>36000</v>
      </c>
      <c r="S14" s="85">
        <f>+'[1]Ex Africa 2022'!B414+'[1]Ex Africa 2022'!B513+'[1]Ex Africa 2022'!B612+'[1]Ex Africa 2022'!B711</f>
        <v>0</v>
      </c>
      <c r="T14" s="85">
        <f>+'[1]Ex Africa 2022'!B811+'[1]Ex Africa 2022'!B910+'[1]Ex Africa 2022'!B1009+'[1]Ex Africa 2022'!B1108</f>
        <v>0</v>
      </c>
      <c r="U14" s="141">
        <f t="shared" si="1"/>
        <v>36000</v>
      </c>
      <c r="W14" s="140">
        <f>+'[1]Ex-Africa 2023'!B17+'[1]Ex-Africa 2023'!B116+'[1]Ex-Africa 2023'!B215+'[1]Ex-Africa 2023'!B314</f>
        <v>0</v>
      </c>
      <c r="X14" s="85">
        <f>+'[1]Ex-Africa 2023'!B414+'[1]Ex-Africa 2023'!B513+'[1]Ex-Africa 2023'!B612+'[1]Ex-Africa 2023'!B711</f>
        <v>0</v>
      </c>
      <c r="Y14" s="85">
        <f>+'[1]Ex-Africa 2023'!B811+'[1]Ex-Africa 2023'!B910+'[1]Ex-Africa 2023'!B1009+'[1]Ex-Africa 2023'!B1108</f>
        <v>0</v>
      </c>
      <c r="Z14" s="141">
        <f t="shared" si="2"/>
        <v>0</v>
      </c>
      <c r="AB14" s="140">
        <f>+'[1]Ex-Africa 2024'!B17+'[1]Ex-Africa 2024'!B116+'[1]Ex-Africa 2024'!B215+'[1]Ex-Africa 2024'!B314</f>
        <v>250000</v>
      </c>
      <c r="AC14" s="85">
        <f>+'[1]Ex-Africa 2024'!B414+'[1]Ex-Africa 2024'!B513+'[1]Ex-Africa 2024'!B612+'[1]Ex-Africa 2024'!B711</f>
        <v>0</v>
      </c>
      <c r="AD14" s="85">
        <f>+'[1]Ex-Africa 2024'!B811+'[1]Ex-Africa 2024'!B910+'[1]Ex-Africa 2024'!B1009+'[1]Ex-Africa 2024'!B1108</f>
        <v>0</v>
      </c>
      <c r="AE14" s="141">
        <f t="shared" si="3"/>
        <v>250000</v>
      </c>
      <c r="AG14" s="140">
        <f>+'[1]Ex-Africa 2025'!B17+'[1]Ex-Africa 2025'!B116+'[1]Ex-Africa 2025'!B215+'[1]Ex-Africa 2025'!B314</f>
        <v>150000</v>
      </c>
      <c r="AH14" s="85">
        <f>+'[1]Ex-Africa 2025'!B414+'[1]Ex-Africa 2025'!B513+'[1]Ex-Africa 2025'!B612+'[1]Ex-Africa 2025'!B711</f>
        <v>0</v>
      </c>
      <c r="AI14" s="85">
        <f>+'[1]Ex-Africa 2025'!B811+'[1]Ex-Africa 2025'!B910+'[1]Ex-Africa 2025'!B1009+'[1]Ex-Africa 2025'!B1108</f>
        <v>0</v>
      </c>
      <c r="AJ14" s="141">
        <f t="shared" si="4"/>
        <v>150000</v>
      </c>
    </row>
    <row r="15" spans="1:36" x14ac:dyDescent="0.25">
      <c r="A15" t="s">
        <v>119</v>
      </c>
      <c r="C15" s="140">
        <v>525677</v>
      </c>
      <c r="D15" s="85">
        <v>0</v>
      </c>
      <c r="E15" s="85">
        <v>0</v>
      </c>
      <c r="F15" s="141">
        <v>525677</v>
      </c>
      <c r="H15" s="140">
        <v>250000</v>
      </c>
      <c r="I15" s="85">
        <v>0</v>
      </c>
      <c r="J15" s="85">
        <v>0</v>
      </c>
      <c r="K15" s="141">
        <v>250000</v>
      </c>
      <c r="M15" s="140">
        <f>+'[1]Ex Africa 2021'!B18+'[1]Ex Africa 2021'!B117+'[1]Ex Africa 2021'!B216+'[1]Ex Africa 2021'!B315</f>
        <v>887100</v>
      </c>
      <c r="N15" s="85">
        <f>+'[1]Ex Africa 2021'!B415+'[1]Ex Africa 2021'!B514+'[1]Ex Africa 2021'!B613+'[1]Ex Africa 2021'!B712</f>
        <v>0</v>
      </c>
      <c r="O15" s="85">
        <f>+'[1]Ex Africa 2021'!B812+'[1]Ex Africa 2021'!B911+'[1]Ex Africa 2021'!B1010+'[1]Ex Africa 2021'!B1109</f>
        <v>0</v>
      </c>
      <c r="P15" s="141">
        <f t="shared" si="0"/>
        <v>887100</v>
      </c>
      <c r="R15" s="140">
        <f>+'[1]Ex Africa 2022'!B18+'[1]Ex Africa 2022'!B117+'[1]Ex Africa 2022'!B216+'[1]Ex Africa 2022'!B315</f>
        <v>215900</v>
      </c>
      <c r="S15" s="85">
        <f>+'[1]Ex Africa 2022'!B415+'[1]Ex Africa 2022'!B514+'[1]Ex Africa 2022'!B613+'[1]Ex Africa 2022'!B712</f>
        <v>0</v>
      </c>
      <c r="T15" s="85">
        <f>+'[1]Ex Africa 2022'!B812+'[1]Ex Africa 2022'!B911+'[1]Ex Africa 2022'!B1010+'[1]Ex Africa 2022'!B1109</f>
        <v>0</v>
      </c>
      <c r="U15" s="141">
        <f t="shared" si="1"/>
        <v>215900</v>
      </c>
      <c r="W15" s="140">
        <f>+'[1]Ex-Africa 2023'!B18+'[1]Ex-Africa 2023'!B117+'[1]Ex-Africa 2023'!B216+'[1]Ex-Africa 2023'!B315</f>
        <v>209100</v>
      </c>
      <c r="X15" s="85">
        <f>+'[1]Ex-Africa 2023'!B415+'[1]Ex-Africa 2023'!B514+'[1]Ex-Africa 2023'!B613+'[1]Ex-Africa 2023'!B712</f>
        <v>0</v>
      </c>
      <c r="Y15" s="85">
        <f>+'[1]Ex-Africa 2023'!B812+'[1]Ex-Africa 2023'!B911+'[1]Ex-Africa 2023'!B1010+'[1]Ex-Africa 2023'!B1109</f>
        <v>0</v>
      </c>
      <c r="Z15" s="141">
        <f t="shared" si="2"/>
        <v>209100</v>
      </c>
      <c r="AB15" s="140">
        <f>+'[1]Ex-Africa 2024'!B18+'[1]Ex-Africa 2024'!B117+'[1]Ex-Africa 2024'!B216+'[1]Ex-Africa 2024'!B315</f>
        <v>594150</v>
      </c>
      <c r="AC15" s="85">
        <f>+'[1]Ex-Africa 2024'!B415+'[1]Ex-Africa 2024'!B514+'[1]Ex-Africa 2024'!B613+'[1]Ex-Africa 2024'!B712</f>
        <v>0</v>
      </c>
      <c r="AD15" s="85">
        <f>+'[1]Ex-Africa 2024'!B812+'[1]Ex-Africa 2024'!B911+'[1]Ex-Africa 2024'!B1010+'[1]Ex-Africa 2024'!B1109</f>
        <v>0</v>
      </c>
      <c r="AE15" s="141">
        <f t="shared" si="3"/>
        <v>594150</v>
      </c>
      <c r="AG15" s="140">
        <f>+'[1]Ex-Africa 2025'!B18+'[1]Ex-Africa 2025'!B117+'[1]Ex-Africa 2025'!B216+'[1]Ex-Africa 2025'!B315</f>
        <v>100050</v>
      </c>
      <c r="AH15" s="85">
        <f>+'[1]Ex-Africa 2025'!B415+'[1]Ex-Africa 2025'!B514+'[1]Ex-Africa 2025'!B613+'[1]Ex-Africa 2025'!B712</f>
        <v>0</v>
      </c>
      <c r="AI15" s="85">
        <f>+'[1]Ex-Africa 2025'!B812+'[1]Ex-Africa 2025'!B911+'[1]Ex-Africa 2025'!B1010+'[1]Ex-Africa 2025'!B1109</f>
        <v>0</v>
      </c>
      <c r="AJ15" s="141">
        <f t="shared" si="4"/>
        <v>100050</v>
      </c>
    </row>
    <row r="16" spans="1:36" x14ac:dyDescent="0.25">
      <c r="A16" t="s">
        <v>120</v>
      </c>
      <c r="C16" s="140">
        <v>2000</v>
      </c>
      <c r="D16" s="85">
        <v>0</v>
      </c>
      <c r="E16" s="85">
        <v>0</v>
      </c>
      <c r="F16" s="141">
        <v>2000</v>
      </c>
      <c r="H16" s="140">
        <v>0</v>
      </c>
      <c r="I16" s="85">
        <v>0</v>
      </c>
      <c r="J16" s="85">
        <v>0</v>
      </c>
      <c r="K16" s="141">
        <v>0</v>
      </c>
      <c r="M16" s="140">
        <f>+'[1]Ex Africa 2021'!B19+'[1]Ex Africa 2021'!B118+'[1]Ex Africa 2021'!B217+'[1]Ex Africa 2021'!B316</f>
        <v>0</v>
      </c>
      <c r="N16" s="85">
        <f>+'[1]Ex Africa 2021'!B416+'[1]Ex Africa 2021'!B515+'[1]Ex Africa 2021'!B614+'[1]Ex Africa 2021'!B713</f>
        <v>0</v>
      </c>
      <c r="O16" s="85">
        <f>+'[1]Ex Africa 2021'!B813+'[1]Ex Africa 2021'!B912+'[1]Ex Africa 2021'!B1011+'[1]Ex Africa 2021'!B1110</f>
        <v>0</v>
      </c>
      <c r="P16" s="141">
        <f t="shared" si="0"/>
        <v>0</v>
      </c>
      <c r="R16" s="140">
        <f>+'[1]Ex Africa 2022'!B19+'[1]Ex Africa 2022'!B118+'[1]Ex Africa 2022'!B217+'[1]Ex Africa 2022'!B316</f>
        <v>0</v>
      </c>
      <c r="S16" s="85">
        <f>+'[1]Ex Africa 2022'!B416+'[1]Ex Africa 2022'!B515+'[1]Ex Africa 2022'!B614+'[1]Ex Africa 2022'!B713</f>
        <v>0</v>
      </c>
      <c r="T16" s="85">
        <f>+'[1]Ex Africa 2022'!B813+'[1]Ex Africa 2022'!B912+'[1]Ex Africa 2022'!B1011+'[1]Ex Africa 2022'!B1110</f>
        <v>0</v>
      </c>
      <c r="U16" s="141">
        <f t="shared" si="1"/>
        <v>0</v>
      </c>
      <c r="W16" s="140">
        <f>+'[1]Ex-Africa 2023'!B19+'[1]Ex-Africa 2023'!B118+'[1]Ex-Africa 2023'!B217+'[1]Ex-Africa 2023'!B316</f>
        <v>0</v>
      </c>
      <c r="X16" s="85">
        <f>+'[1]Ex-Africa 2023'!B416+'[1]Ex-Africa 2023'!B515+'[1]Ex-Africa 2023'!B614+'[1]Ex-Africa 2023'!B713</f>
        <v>0</v>
      </c>
      <c r="Y16" s="85">
        <f>+'[1]Ex-Africa 2023'!B813+'[1]Ex-Africa 2023'!B912+'[1]Ex-Africa 2023'!B1011+'[1]Ex-Africa 2023'!B1110</f>
        <v>0</v>
      </c>
      <c r="Z16" s="141">
        <f t="shared" si="2"/>
        <v>0</v>
      </c>
      <c r="AB16" s="140">
        <f>+'[1]Ex-Africa 2024'!B19+'[1]Ex-Africa 2024'!B118+'[1]Ex-Africa 2024'!B217+'[1]Ex-Africa 2024'!B316</f>
        <v>0</v>
      </c>
      <c r="AC16" s="85">
        <f>+'[1]Ex-Africa 2024'!B416+'[1]Ex-Africa 2024'!B515+'[1]Ex-Africa 2024'!B614+'[1]Ex-Africa 2024'!B713</f>
        <v>0</v>
      </c>
      <c r="AD16" s="85">
        <f>+'[1]Ex-Africa 2024'!B813+'[1]Ex-Africa 2024'!B912+'[1]Ex-Africa 2024'!B1011+'[1]Ex-Africa 2024'!B1110</f>
        <v>0</v>
      </c>
      <c r="AE16" s="141">
        <f t="shared" si="3"/>
        <v>0</v>
      </c>
      <c r="AG16" s="140">
        <f>+'[1]Ex-Africa 2025'!B19+'[1]Ex-Africa 2025'!B118+'[1]Ex-Africa 2025'!B217+'[1]Ex-Africa 2025'!B316</f>
        <v>0</v>
      </c>
      <c r="AH16" s="85">
        <f>+'[1]Ex-Africa 2025'!B416+'[1]Ex-Africa 2025'!B515+'[1]Ex-Africa 2025'!B614+'[1]Ex-Africa 2025'!B713</f>
        <v>0</v>
      </c>
      <c r="AI16" s="85">
        <f>+'[1]Ex-Africa 2025'!B813+'[1]Ex-Africa 2025'!B912+'[1]Ex-Africa 2025'!B1011+'[1]Ex-Africa 2025'!B1110</f>
        <v>0</v>
      </c>
      <c r="AJ16" s="141">
        <f t="shared" si="4"/>
        <v>0</v>
      </c>
    </row>
    <row r="17" spans="1:36" x14ac:dyDescent="0.25">
      <c r="A17" t="s">
        <v>121</v>
      </c>
      <c r="C17" s="140">
        <v>550000</v>
      </c>
      <c r="D17" s="85">
        <v>0</v>
      </c>
      <c r="E17" s="85">
        <v>0</v>
      </c>
      <c r="F17" s="141">
        <v>550000</v>
      </c>
      <c r="H17" s="140">
        <v>0</v>
      </c>
      <c r="I17" s="85">
        <v>0</v>
      </c>
      <c r="J17" s="85">
        <v>0</v>
      </c>
      <c r="K17" s="141">
        <v>0</v>
      </c>
      <c r="M17" s="140">
        <f>+'[1]Ex Africa 2021'!B20+'[1]Ex Africa 2021'!B119+'[1]Ex Africa 2021'!B218+'[1]Ex Africa 2021'!B317</f>
        <v>0</v>
      </c>
      <c r="N17" s="85">
        <f>+'[1]Ex Africa 2021'!B417+'[1]Ex Africa 2021'!B516+'[1]Ex Africa 2021'!B615+'[1]Ex Africa 2021'!B714</f>
        <v>0</v>
      </c>
      <c r="O17" s="85">
        <f>+'[1]Ex Africa 2021'!B814+'[1]Ex Africa 2021'!B913+'[1]Ex Africa 2021'!B1012+'[1]Ex Africa 2021'!B1111</f>
        <v>0</v>
      </c>
      <c r="P17" s="141">
        <f t="shared" si="0"/>
        <v>0</v>
      </c>
      <c r="R17" s="140">
        <f>+'[1]Ex Africa 2022'!B20+'[1]Ex Africa 2022'!B119+'[1]Ex Africa 2022'!B218+'[1]Ex Africa 2022'!B317</f>
        <v>0</v>
      </c>
      <c r="S17" s="85">
        <f>+'[1]Ex Africa 2022'!B417+'[1]Ex Africa 2022'!B516+'[1]Ex Africa 2022'!B615+'[1]Ex Africa 2022'!B714</f>
        <v>0</v>
      </c>
      <c r="T17" s="85">
        <f>+'[1]Ex Africa 2022'!B814+'[1]Ex Africa 2022'!B913+'[1]Ex Africa 2022'!B1012+'[1]Ex Africa 2022'!B1111</f>
        <v>0</v>
      </c>
      <c r="U17" s="141">
        <f t="shared" si="1"/>
        <v>0</v>
      </c>
      <c r="W17" s="140">
        <f>+'[1]Ex-Africa 2023'!B20+'[1]Ex-Africa 2023'!B119+'[1]Ex-Africa 2023'!B218+'[1]Ex-Africa 2023'!B317</f>
        <v>0</v>
      </c>
      <c r="X17" s="85">
        <f>+'[1]Ex-Africa 2023'!B417+'[1]Ex-Africa 2023'!B516+'[1]Ex-Africa 2023'!B615+'[1]Ex-Africa 2023'!B714</f>
        <v>160</v>
      </c>
      <c r="Y17" s="85">
        <f>+'[1]Ex-Africa 2023'!B814+'[1]Ex-Africa 2023'!B913+'[1]Ex-Africa 2023'!B1012+'[1]Ex-Africa 2023'!B1111</f>
        <v>0</v>
      </c>
      <c r="Z17" s="141">
        <f t="shared" si="2"/>
        <v>160</v>
      </c>
      <c r="AB17" s="140">
        <f>+'[1]Ex-Africa 2024'!B20+'[1]Ex-Africa 2024'!B119+'[1]Ex-Africa 2024'!B218+'[1]Ex-Africa 2024'!B317</f>
        <v>0</v>
      </c>
      <c r="AC17" s="85">
        <f>+'[1]Ex-Africa 2024'!B417+'[1]Ex-Africa 2024'!B516+'[1]Ex-Africa 2024'!B615+'[1]Ex-Africa 2024'!B714</f>
        <v>0</v>
      </c>
      <c r="AD17" s="85">
        <f>+'[1]Ex-Africa 2024'!B814+'[1]Ex-Africa 2024'!B913+'[1]Ex-Africa 2024'!B1012+'[1]Ex-Africa 2024'!B1111</f>
        <v>0</v>
      </c>
      <c r="AE17" s="141">
        <f t="shared" si="3"/>
        <v>0</v>
      </c>
      <c r="AG17" s="140">
        <f>+'[1]Ex-Africa 2025'!B20+'[1]Ex-Africa 2025'!B119+'[1]Ex-Africa 2025'!B218+'[1]Ex-Africa 2025'!B317</f>
        <v>0</v>
      </c>
      <c r="AH17" s="85">
        <f>+'[1]Ex-Africa 2025'!B417+'[1]Ex-Africa 2025'!B516+'[1]Ex-Africa 2025'!B615+'[1]Ex-Africa 2025'!B714</f>
        <v>0</v>
      </c>
      <c r="AI17" s="85">
        <f>+'[1]Ex-Africa 2025'!B814+'[1]Ex-Africa 2025'!B913+'[1]Ex-Africa 2025'!B1012+'[1]Ex-Africa 2025'!B1111</f>
        <v>0</v>
      </c>
      <c r="AJ17" s="141">
        <f t="shared" si="4"/>
        <v>0</v>
      </c>
    </row>
    <row r="18" spans="1:36" x14ac:dyDescent="0.25">
      <c r="A18" t="s">
        <v>122</v>
      </c>
      <c r="C18" s="140">
        <v>107216</v>
      </c>
      <c r="D18" s="85">
        <v>0</v>
      </c>
      <c r="E18" s="85">
        <v>0</v>
      </c>
      <c r="F18" s="141">
        <v>107216</v>
      </c>
      <c r="H18" s="140">
        <v>348432</v>
      </c>
      <c r="I18" s="85">
        <v>0</v>
      </c>
      <c r="J18" s="85">
        <v>0</v>
      </c>
      <c r="K18" s="141">
        <v>348432</v>
      </c>
      <c r="M18" s="140">
        <f>+'[1]Ex Africa 2021'!B21+'[1]Ex Africa 2021'!B120+'[1]Ex Africa 2021'!B219+'[1]Ex Africa 2021'!B318</f>
        <v>28250</v>
      </c>
      <c r="N18" s="85">
        <f>+'[1]Ex Africa 2021'!B418+'[1]Ex Africa 2021'!B517+'[1]Ex Africa 2021'!B616+'[1]Ex Africa 2021'!B715</f>
        <v>0</v>
      </c>
      <c r="O18" s="85">
        <f>+'[1]Ex Africa 2021'!B815+'[1]Ex Africa 2021'!B914+'[1]Ex Africa 2021'!B1013+'[1]Ex Africa 2021'!B1112</f>
        <v>0</v>
      </c>
      <c r="P18" s="141">
        <f t="shared" si="0"/>
        <v>28250</v>
      </c>
      <c r="R18" s="140">
        <f>+'[1]Ex Africa 2022'!B21+'[1]Ex Africa 2022'!B120+'[1]Ex Africa 2022'!B219+'[1]Ex Africa 2022'!B318</f>
        <v>29400</v>
      </c>
      <c r="S18" s="85">
        <f>+'[1]Ex Africa 2022'!B418+'[1]Ex Africa 2022'!B517+'[1]Ex Africa 2022'!B616+'[1]Ex Africa 2022'!B715</f>
        <v>0</v>
      </c>
      <c r="T18" s="85">
        <f>+'[1]Ex Africa 2022'!B815+'[1]Ex Africa 2022'!B914+'[1]Ex Africa 2022'!B1013+'[1]Ex Africa 2022'!B1112</f>
        <v>0</v>
      </c>
      <c r="U18" s="141">
        <f t="shared" si="1"/>
        <v>29400</v>
      </c>
      <c r="W18" s="140">
        <f>+'[1]Ex-Africa 2023'!B21+'[1]Ex-Africa 2023'!B120+'[1]Ex-Africa 2023'!B219+'[1]Ex-Africa 2023'!B318</f>
        <v>13200</v>
      </c>
      <c r="X18" s="85">
        <f>+'[1]Ex-Africa 2023'!B418+'[1]Ex-Africa 2023'!B517+'[1]Ex-Africa 2023'!B616+'[1]Ex-Africa 2023'!B715</f>
        <v>0</v>
      </c>
      <c r="Y18" s="85">
        <f>+'[1]Ex-Africa 2023'!B815+'[1]Ex-Africa 2023'!B914+'[1]Ex-Africa 2023'!B1013+'[1]Ex-Africa 2023'!B1112</f>
        <v>0</v>
      </c>
      <c r="Z18" s="141">
        <f t="shared" si="2"/>
        <v>13200</v>
      </c>
      <c r="AB18" s="140">
        <f>+'[1]Ex-Africa 2024'!B21+'[1]Ex-Africa 2024'!B120+'[1]Ex-Africa 2024'!B219+'[1]Ex-Africa 2024'!B318</f>
        <v>55346</v>
      </c>
      <c r="AC18" s="85">
        <f>+'[1]Ex-Africa 2024'!B418+'[1]Ex-Africa 2024'!B517+'[1]Ex-Africa 2024'!B616+'[1]Ex-Africa 2024'!B715</f>
        <v>0</v>
      </c>
      <c r="AD18" s="85">
        <f>+'[1]Ex-Africa 2024'!B815+'[1]Ex-Africa 2024'!B914+'[1]Ex-Africa 2024'!B1013+'[1]Ex-Africa 2024'!B1112</f>
        <v>0</v>
      </c>
      <c r="AE18" s="141">
        <f t="shared" si="3"/>
        <v>55346</v>
      </c>
      <c r="AG18" s="140">
        <f>+'[1]Ex-Africa 2025'!B21+'[1]Ex-Africa 2025'!B120+'[1]Ex-Africa 2025'!B219+'[1]Ex-Africa 2025'!B318</f>
        <v>18200</v>
      </c>
      <c r="AH18" s="85">
        <f>+'[1]Ex-Africa 2025'!B418+'[1]Ex-Africa 2025'!B517+'[1]Ex-Africa 2025'!B616+'[1]Ex-Africa 2025'!B715</f>
        <v>0</v>
      </c>
      <c r="AI18" s="85">
        <f>+'[1]Ex-Africa 2025'!B815+'[1]Ex-Africa 2025'!B914+'[1]Ex-Africa 2025'!B1013+'[1]Ex-Africa 2025'!B1112</f>
        <v>0</v>
      </c>
      <c r="AJ18" s="141">
        <f t="shared" si="4"/>
        <v>18200</v>
      </c>
    </row>
    <row r="19" spans="1:36" x14ac:dyDescent="0.25">
      <c r="A19" t="s">
        <v>123</v>
      </c>
      <c r="C19" s="140">
        <v>79950</v>
      </c>
      <c r="D19" s="85">
        <v>0</v>
      </c>
      <c r="E19" s="85">
        <v>0</v>
      </c>
      <c r="F19" s="141">
        <v>79950</v>
      </c>
      <c r="H19" s="140">
        <v>31000</v>
      </c>
      <c r="I19" s="85">
        <v>0</v>
      </c>
      <c r="J19" s="85">
        <v>0</v>
      </c>
      <c r="K19" s="141">
        <v>31000</v>
      </c>
      <c r="M19" s="140">
        <f>+'[1]Ex Africa 2021'!B22+'[1]Ex Africa 2021'!B121+'[1]Ex Africa 2021'!B220+'[1]Ex Africa 2021'!B319</f>
        <v>0</v>
      </c>
      <c r="N19" s="85">
        <f>+'[1]Ex Africa 2021'!B419+'[1]Ex Africa 2021'!B518+'[1]Ex Africa 2021'!B617+'[1]Ex Africa 2021'!B716</f>
        <v>0</v>
      </c>
      <c r="O19" s="85">
        <f>+'[1]Ex Africa 2021'!B816+'[1]Ex Africa 2021'!B915+'[1]Ex Africa 2021'!B1014+'[1]Ex Africa 2021'!B1113</f>
        <v>0</v>
      </c>
      <c r="P19" s="141">
        <f t="shared" si="0"/>
        <v>0</v>
      </c>
      <c r="R19" s="140">
        <f>+'[1]Ex Africa 2022'!B22+'[1]Ex Africa 2022'!B121+'[1]Ex Africa 2022'!B220+'[1]Ex Africa 2022'!B319</f>
        <v>0</v>
      </c>
      <c r="S19" s="85">
        <f>+'[1]Ex Africa 2022'!B419+'[1]Ex Africa 2022'!B518+'[1]Ex Africa 2022'!B617+'[1]Ex Africa 2022'!B716</f>
        <v>0</v>
      </c>
      <c r="T19" s="85">
        <f>+'[1]Ex Africa 2022'!B816+'[1]Ex Africa 2022'!B915+'[1]Ex Africa 2022'!B1014+'[1]Ex Africa 2022'!B1113</f>
        <v>0</v>
      </c>
      <c r="U19" s="141">
        <f t="shared" si="1"/>
        <v>0</v>
      </c>
      <c r="W19" s="140">
        <f>+'[1]Ex-Africa 2023'!B22+'[1]Ex-Africa 2023'!B121+'[1]Ex-Africa 2023'!B220+'[1]Ex-Africa 2023'!B319</f>
        <v>44000</v>
      </c>
      <c r="X19" s="85">
        <f>+'[1]Ex-Africa 2023'!B419+'[1]Ex-Africa 2023'!B518+'[1]Ex-Africa 2023'!B617+'[1]Ex-Africa 2023'!B716</f>
        <v>0</v>
      </c>
      <c r="Y19" s="85">
        <f>+'[1]Ex-Africa 2023'!B816+'[1]Ex-Africa 2023'!B915+'[1]Ex-Africa 2023'!B1014+'[1]Ex-Africa 2023'!B1113</f>
        <v>0</v>
      </c>
      <c r="Z19" s="141">
        <f t="shared" si="2"/>
        <v>44000</v>
      </c>
      <c r="AB19" s="140">
        <f>+'[1]Ex-Africa 2024'!B22+'[1]Ex-Africa 2024'!B121+'[1]Ex-Africa 2024'!B220+'[1]Ex-Africa 2024'!B319</f>
        <v>0</v>
      </c>
      <c r="AC19" s="85">
        <f>+'[1]Ex-Africa 2024'!B419+'[1]Ex-Africa 2024'!B518+'[1]Ex-Africa 2024'!B617+'[1]Ex-Africa 2024'!B716</f>
        <v>0</v>
      </c>
      <c r="AD19" s="85">
        <f>+'[1]Ex-Africa 2024'!B816+'[1]Ex-Africa 2024'!B915+'[1]Ex-Africa 2024'!B1014+'[1]Ex-Africa 2024'!B1113</f>
        <v>0</v>
      </c>
      <c r="AE19" s="141">
        <f t="shared" si="3"/>
        <v>0</v>
      </c>
      <c r="AG19" s="140">
        <f>+'[1]Ex-Africa 2025'!B22+'[1]Ex-Africa 2025'!B121+'[1]Ex-Africa 2025'!B220+'[1]Ex-Africa 2025'!B319</f>
        <v>20000</v>
      </c>
      <c r="AH19" s="85">
        <f>+'[1]Ex-Africa 2025'!B419+'[1]Ex-Africa 2025'!B518+'[1]Ex-Africa 2025'!B617+'[1]Ex-Africa 2025'!B716</f>
        <v>0</v>
      </c>
      <c r="AI19" s="85">
        <f>+'[1]Ex-Africa 2025'!B816+'[1]Ex-Africa 2025'!B915+'[1]Ex-Africa 2025'!B1014+'[1]Ex-Africa 2025'!B1113</f>
        <v>0</v>
      </c>
      <c r="AJ19" s="141">
        <f t="shared" si="4"/>
        <v>20000</v>
      </c>
    </row>
    <row r="20" spans="1:36" x14ac:dyDescent="0.25">
      <c r="A20" t="s">
        <v>124</v>
      </c>
      <c r="C20" s="140">
        <v>0</v>
      </c>
      <c r="D20" s="85">
        <v>0</v>
      </c>
      <c r="E20" s="85">
        <v>0</v>
      </c>
      <c r="F20" s="141">
        <v>0</v>
      </c>
      <c r="H20" s="140">
        <v>0</v>
      </c>
      <c r="I20" s="85">
        <v>0</v>
      </c>
      <c r="J20" s="85">
        <v>0</v>
      </c>
      <c r="K20" s="141">
        <v>0</v>
      </c>
      <c r="M20" s="140">
        <f>+'[1]Ex Africa 2021'!B23+'[1]Ex Africa 2021'!B122+'[1]Ex Africa 2021'!B221+'[1]Ex Africa 2021'!B320</f>
        <v>0</v>
      </c>
      <c r="N20" s="85">
        <f>+'[1]Ex Africa 2021'!B420+'[1]Ex Africa 2021'!B519+'[1]Ex Africa 2021'!B618+'[1]Ex Africa 2021'!B717</f>
        <v>0</v>
      </c>
      <c r="O20" s="85">
        <f>+'[1]Ex Africa 2021'!B817+'[1]Ex Africa 2021'!B916+'[1]Ex Africa 2021'!B1015+'[1]Ex Africa 2021'!B1114</f>
        <v>0</v>
      </c>
      <c r="P20" s="141">
        <f t="shared" si="0"/>
        <v>0</v>
      </c>
      <c r="R20" s="140">
        <f>+'[1]Ex Africa 2022'!B23+'[1]Ex Africa 2022'!B122+'[1]Ex Africa 2022'!B221+'[1]Ex Africa 2022'!B320</f>
        <v>10862</v>
      </c>
      <c r="S20" s="85">
        <f>+'[1]Ex Africa 2022'!B420+'[1]Ex Africa 2022'!B519+'[1]Ex Africa 2022'!B618+'[1]Ex Africa 2022'!B717</f>
        <v>0</v>
      </c>
      <c r="T20" s="85">
        <f>+'[1]Ex Africa 2022'!B817+'[1]Ex Africa 2022'!B916+'[1]Ex Africa 2022'!B1015+'[1]Ex Africa 2022'!B1114</f>
        <v>0</v>
      </c>
      <c r="U20" s="141">
        <f t="shared" si="1"/>
        <v>10862</v>
      </c>
      <c r="W20" s="140">
        <f>+'[1]Ex-Africa 2023'!B23+'[1]Ex-Africa 2023'!B122+'[1]Ex-Africa 2023'!B221+'[1]Ex-Africa 2023'!B320</f>
        <v>0</v>
      </c>
      <c r="X20" s="85">
        <f>+'[1]Ex-Africa 2023'!B420+'[1]Ex-Africa 2023'!B519+'[1]Ex-Africa 2023'!B618+'[1]Ex-Africa 2023'!B717</f>
        <v>0</v>
      </c>
      <c r="Y20" s="85">
        <f>+'[1]Ex-Africa 2023'!B817+'[1]Ex-Africa 2023'!B916+'[1]Ex-Africa 2023'!B1015+'[1]Ex-Africa 2023'!B1114</f>
        <v>0</v>
      </c>
      <c r="Z20" s="141">
        <f t="shared" si="2"/>
        <v>0</v>
      </c>
      <c r="AB20" s="140">
        <f>+'[1]Ex-Africa 2024'!B23+'[1]Ex-Africa 2024'!B122+'[1]Ex-Africa 2024'!B221+'[1]Ex-Africa 2024'!B320</f>
        <v>0</v>
      </c>
      <c r="AC20" s="85">
        <f>+'[1]Ex-Africa 2024'!B420+'[1]Ex-Africa 2024'!B519+'[1]Ex-Africa 2024'!B618+'[1]Ex-Africa 2024'!B717</f>
        <v>0</v>
      </c>
      <c r="AD20" s="85">
        <f>+'[1]Ex-Africa 2024'!B817+'[1]Ex-Africa 2024'!B916+'[1]Ex-Africa 2024'!B1015+'[1]Ex-Africa 2024'!B1114</f>
        <v>0</v>
      </c>
      <c r="AE20" s="141">
        <f t="shared" si="3"/>
        <v>0</v>
      </c>
      <c r="AG20" s="140">
        <f>+'[1]Ex-Africa 2025'!B23+'[1]Ex-Africa 2025'!B122+'[1]Ex-Africa 2025'!B221+'[1]Ex-Africa 2025'!B320</f>
        <v>0</v>
      </c>
      <c r="AH20" s="85">
        <f>+'[1]Ex-Africa 2025'!B420+'[1]Ex-Africa 2025'!B519+'[1]Ex-Africa 2025'!B618+'[1]Ex-Africa 2025'!B717</f>
        <v>0</v>
      </c>
      <c r="AI20" s="85">
        <f>+'[1]Ex-Africa 2025'!B817+'[1]Ex-Africa 2025'!B916+'[1]Ex-Africa 2025'!B1015+'[1]Ex-Africa 2025'!B1114</f>
        <v>0</v>
      </c>
      <c r="AJ20" s="141">
        <f t="shared" si="4"/>
        <v>0</v>
      </c>
    </row>
    <row r="21" spans="1:36" x14ac:dyDescent="0.25">
      <c r="A21" t="s">
        <v>201</v>
      </c>
      <c r="C21" s="140">
        <v>80000</v>
      </c>
      <c r="D21" s="85">
        <v>0</v>
      </c>
      <c r="E21" s="85">
        <v>0</v>
      </c>
      <c r="F21" s="141">
        <v>80000</v>
      </c>
      <c r="H21" s="140">
        <v>0</v>
      </c>
      <c r="I21" s="85">
        <v>0</v>
      </c>
      <c r="J21" s="85">
        <v>0</v>
      </c>
      <c r="K21" s="141">
        <v>0</v>
      </c>
      <c r="M21" s="140">
        <f>+'[1]Ex Africa 2021'!B25+'[1]Ex Africa 2021'!B124+'[1]Ex Africa 2021'!B223+'[1]Ex Africa 2021'!B322</f>
        <v>1400</v>
      </c>
      <c r="N21" s="85">
        <f>+'[1]Ex Africa 2021'!B422+'[1]Ex Africa 2021'!B521+'[1]Ex Africa 2021'!B620+'[1]Ex Africa 2021'!B719</f>
        <v>0</v>
      </c>
      <c r="O21" s="85">
        <f>+'[1]Ex Africa 2021'!B819+'[1]Ex Africa 2021'!B918+'[1]Ex Africa 2021'!B1017+'[1]Ex Africa 2021'!B1116</f>
        <v>0</v>
      </c>
      <c r="P21" s="141">
        <f t="shared" si="0"/>
        <v>1400</v>
      </c>
      <c r="R21" s="140">
        <f>+'[1]Ex Africa 2022'!B25+'[1]Ex Africa 2022'!B124+'[1]Ex Africa 2022'!B223+'[1]Ex Africa 2022'!B322</f>
        <v>140313</v>
      </c>
      <c r="S21" s="85">
        <f>+'[1]Ex Africa 2022'!B422+'[1]Ex Africa 2022'!B521+'[1]Ex Africa 2022'!B620+'[1]Ex Africa 2022'!B719</f>
        <v>0</v>
      </c>
      <c r="T21" s="85">
        <f>+'[1]Ex Africa 2022'!B819+'[1]Ex Africa 2022'!B918+'[1]Ex Africa 2022'!B1017+'[1]Ex Africa 2022'!B1116</f>
        <v>0</v>
      </c>
      <c r="U21" s="141">
        <f t="shared" si="1"/>
        <v>140313</v>
      </c>
      <c r="W21" s="140">
        <f>+'[1]Ex-Africa 2023'!B25+'[1]Ex-Africa 2023'!B124+'[1]Ex-Africa 2023'!B223+'[1]Ex-Africa 2023'!B322</f>
        <v>0</v>
      </c>
      <c r="X21" s="85">
        <f>+'[1]Ex-Africa 2023'!B422+'[1]Ex-Africa 2023'!B521+'[1]Ex-Africa 2023'!B620+'[1]Ex-Africa 2023'!B719</f>
        <v>0</v>
      </c>
      <c r="Y21" s="85">
        <f>+'[1]Ex-Africa 2023'!B819+'[1]Ex-Africa 2023'!B918+'[1]Ex-Africa 2023'!B1017+'[1]Ex-Africa 2023'!B1116</f>
        <v>0</v>
      </c>
      <c r="Z21" s="141">
        <f t="shared" si="2"/>
        <v>0</v>
      </c>
      <c r="AB21" s="140">
        <f>+'[1]Ex-Africa 2024'!B25+'[1]Ex-Africa 2024'!B124+'[1]Ex-Africa 2024'!B223+'[1]Ex-Africa 2024'!B322</f>
        <v>0</v>
      </c>
      <c r="AC21" s="85">
        <f>+'[1]Ex-Africa 2024'!B422+'[1]Ex-Africa 2024'!B521+'[1]Ex-Africa 2024'!B620+'[1]Ex-Africa 2024'!B719</f>
        <v>0</v>
      </c>
      <c r="AD21" s="85">
        <f>+'[1]Ex-Africa 2024'!B819+'[1]Ex-Africa 2024'!B918+'[1]Ex-Africa 2024'!B1017+'[1]Ex-Africa 2024'!B1116</f>
        <v>0</v>
      </c>
      <c r="AE21" s="141">
        <f t="shared" si="3"/>
        <v>0</v>
      </c>
      <c r="AG21" s="140">
        <f>+'[1]Ex-Africa 2025'!B25+'[1]Ex-Africa 2025'!B124+'[1]Ex-Africa 2025'!B223+'[1]Ex-Africa 2025'!B322</f>
        <v>0</v>
      </c>
      <c r="AH21" s="85">
        <f>+'[1]Ex-Africa 2025'!B422+'[1]Ex-Africa 2025'!B521+'[1]Ex-Africa 2025'!B620+'[1]Ex-Africa 2025'!B719</f>
        <v>0</v>
      </c>
      <c r="AI21" s="85">
        <f>+'[1]Ex-Africa 2025'!B819+'[1]Ex-Africa 2025'!B918+'[1]Ex-Africa 2025'!B1017+'[1]Ex-Africa 2025'!B1116</f>
        <v>0</v>
      </c>
      <c r="AJ21" s="141">
        <f t="shared" si="4"/>
        <v>0</v>
      </c>
    </row>
    <row r="22" spans="1:36" x14ac:dyDescent="0.25">
      <c r="A22" t="s">
        <v>127</v>
      </c>
      <c r="C22" s="140">
        <v>174500</v>
      </c>
      <c r="D22" s="85">
        <v>0</v>
      </c>
      <c r="E22" s="85">
        <v>0</v>
      </c>
      <c r="F22" s="141">
        <v>174500</v>
      </c>
      <c r="H22" s="140">
        <v>151000</v>
      </c>
      <c r="I22" s="85">
        <v>0</v>
      </c>
      <c r="J22" s="85">
        <v>0</v>
      </c>
      <c r="K22" s="141">
        <v>151000</v>
      </c>
      <c r="M22" s="140">
        <f>+'[1]Ex Africa 2021'!B26+'[1]Ex Africa 2021'!B125+'[1]Ex Africa 2021'!B224+'[1]Ex Africa 2021'!B323</f>
        <v>73700</v>
      </c>
      <c r="N22" s="85">
        <f>+'[1]Ex Africa 2021'!B423+'[1]Ex Africa 2021'!B522+'[1]Ex Africa 2021'!B621+'[1]Ex Africa 2021'!B720</f>
        <v>0</v>
      </c>
      <c r="O22" s="85">
        <f>+'[1]Ex Africa 2021'!B820+'[1]Ex Africa 2021'!B919+'[1]Ex Africa 2021'!B1018+'[1]Ex Africa 2021'!B1117</f>
        <v>0</v>
      </c>
      <c r="P22" s="141">
        <f t="shared" si="0"/>
        <v>73700</v>
      </c>
      <c r="R22" s="140">
        <f>+'[1]Ex Africa 2022'!B26+'[1]Ex Africa 2022'!B125+'[1]Ex Africa 2022'!B224+'[1]Ex Africa 2022'!B323</f>
        <v>28500</v>
      </c>
      <c r="S22" s="85">
        <f>+'[1]Ex Africa 2022'!B423+'[1]Ex Africa 2022'!B522+'[1]Ex Africa 2022'!B621+'[1]Ex Africa 2022'!B720</f>
        <v>0</v>
      </c>
      <c r="T22" s="85">
        <f>+'[1]Ex Africa 2022'!B820+'[1]Ex Africa 2022'!B919+'[1]Ex Africa 2022'!B1018+'[1]Ex Africa 2022'!B1117</f>
        <v>0</v>
      </c>
      <c r="U22" s="141">
        <f t="shared" si="1"/>
        <v>28500</v>
      </c>
      <c r="W22" s="140">
        <f>+'[1]Ex-Africa 2023'!B26+'[1]Ex-Africa 2023'!B125+'[1]Ex-Africa 2023'!B224+'[1]Ex-Africa 2023'!B323</f>
        <v>63000</v>
      </c>
      <c r="X22" s="85">
        <f>+'[1]Ex-Africa 2023'!B423+'[1]Ex-Africa 2023'!B522+'[1]Ex-Africa 2023'!B621+'[1]Ex-Africa 2023'!B720</f>
        <v>300000</v>
      </c>
      <c r="Y22" s="85">
        <f>+'[1]Ex-Africa 2023'!B820+'[1]Ex-Africa 2023'!B919+'[1]Ex-Africa 2023'!B1018+'[1]Ex-Africa 2023'!B1117</f>
        <v>0</v>
      </c>
      <c r="Z22" s="141">
        <f t="shared" si="2"/>
        <v>363000</v>
      </c>
      <c r="AB22" s="140">
        <f>+'[1]Ex-Africa 2024'!B26+'[1]Ex-Africa 2024'!B125+'[1]Ex-Africa 2024'!B224+'[1]Ex-Africa 2024'!B323</f>
        <v>20000</v>
      </c>
      <c r="AC22" s="85">
        <f>+'[1]Ex-Africa 2024'!B423+'[1]Ex-Africa 2024'!B522+'[1]Ex-Africa 2024'!B621+'[1]Ex-Africa 2024'!B720</f>
        <v>283000</v>
      </c>
      <c r="AD22" s="85">
        <f>+'[1]Ex-Africa 2024'!B820+'[1]Ex-Africa 2024'!B919+'[1]Ex-Africa 2024'!B1018+'[1]Ex-Africa 2024'!B1117</f>
        <v>0</v>
      </c>
      <c r="AE22" s="141">
        <f t="shared" si="3"/>
        <v>303000</v>
      </c>
      <c r="AG22" s="140">
        <f>+'[1]Ex-Africa 2025'!B26+'[1]Ex-Africa 2025'!B125+'[1]Ex-Africa 2025'!B224+'[1]Ex-Africa 2025'!B323</f>
        <v>0</v>
      </c>
      <c r="AH22" s="85">
        <f>+'[1]Ex-Africa 2025'!B423+'[1]Ex-Africa 2025'!B522+'[1]Ex-Africa 2025'!B621+'[1]Ex-Africa 2025'!B720</f>
        <v>0</v>
      </c>
      <c r="AI22" s="85">
        <f>+'[1]Ex-Africa 2025'!B820+'[1]Ex-Africa 2025'!B919+'[1]Ex-Africa 2025'!B1018+'[1]Ex-Africa 2025'!B1117</f>
        <v>0</v>
      </c>
      <c r="AJ22" s="141">
        <f t="shared" si="4"/>
        <v>0</v>
      </c>
    </row>
    <row r="23" spans="1:36" x14ac:dyDescent="0.25">
      <c r="A23" t="s">
        <v>130</v>
      </c>
      <c r="C23" s="140">
        <v>94775</v>
      </c>
      <c r="D23" s="85">
        <v>0</v>
      </c>
      <c r="E23" s="85">
        <v>0</v>
      </c>
      <c r="F23" s="141">
        <v>94775</v>
      </c>
      <c r="H23" s="140">
        <v>0</v>
      </c>
      <c r="I23" s="85">
        <v>0</v>
      </c>
      <c r="J23" s="85">
        <v>0</v>
      </c>
      <c r="K23" s="141">
        <v>0</v>
      </c>
      <c r="M23" s="140">
        <f>+'[1]Ex Africa 2021'!B29+'[1]Ex Africa 2021'!B128+'[1]Ex Africa 2021'!B227+'[1]Ex Africa 2021'!B326</f>
        <v>0</v>
      </c>
      <c r="N23" s="85">
        <f>+'[1]Ex Africa 2021'!B426+'[1]Ex Africa 2021'!B525+'[1]Ex Africa 2021'!B624+'[1]Ex Africa 2021'!B723</f>
        <v>0</v>
      </c>
      <c r="O23" s="85">
        <f>+'[1]Ex Africa 2021'!B823+'[1]Ex Africa 2021'!B922+'[1]Ex Africa 2021'!B1021+'[1]Ex Africa 2021'!B1120</f>
        <v>0</v>
      </c>
      <c r="P23" s="141">
        <f t="shared" si="0"/>
        <v>0</v>
      </c>
      <c r="R23" s="140">
        <f>+'[1]Ex Africa 2022'!B29+'[1]Ex Africa 2022'!B128+'[1]Ex Africa 2022'!B227+'[1]Ex Africa 2022'!B326</f>
        <v>0</v>
      </c>
      <c r="S23" s="85">
        <f>+'[1]Ex Africa 2022'!B426+'[1]Ex Africa 2022'!B525+'[1]Ex Africa 2022'!B624+'[1]Ex Africa 2022'!B723</f>
        <v>0</v>
      </c>
      <c r="T23" s="85">
        <f>+'[1]Ex Africa 2022'!B823+'[1]Ex Africa 2022'!B922+'[1]Ex Africa 2022'!B1021+'[1]Ex Africa 2022'!B1120</f>
        <v>0</v>
      </c>
      <c r="U23" s="141">
        <f t="shared" si="1"/>
        <v>0</v>
      </c>
      <c r="W23" s="140">
        <f>+'[1]Ex-Africa 2023'!B29+'[1]Ex-Africa 2023'!B128+'[1]Ex-Africa 2023'!B227+'[1]Ex-Africa 2023'!B326</f>
        <v>0</v>
      </c>
      <c r="X23" s="85">
        <f>+'[1]Ex-Africa 2023'!B426+'[1]Ex-Africa 2023'!B525+'[1]Ex-Africa 2023'!B624+'[1]Ex-Africa 2023'!B723</f>
        <v>0</v>
      </c>
      <c r="Y23" s="85">
        <f>+'[1]Ex-Africa 2023'!B823+'[1]Ex-Africa 2023'!B922+'[1]Ex-Africa 2023'!B1021+'[1]Ex-Africa 2023'!B1120</f>
        <v>0</v>
      </c>
      <c r="Z23" s="141">
        <f t="shared" si="2"/>
        <v>0</v>
      </c>
      <c r="AB23" s="140">
        <f>+'[1]Ex-Africa 2024'!B29+'[1]Ex-Africa 2024'!B128+'[1]Ex-Africa 2024'!B227+'[1]Ex-Africa 2024'!B326</f>
        <v>0</v>
      </c>
      <c r="AC23" s="85">
        <f>+'[1]Ex-Africa 2024'!B426+'[1]Ex-Africa 2024'!B525+'[1]Ex-Africa 2024'!B624+'[1]Ex-Africa 2024'!B723</f>
        <v>0</v>
      </c>
      <c r="AD23" s="85">
        <f>+'[1]Ex-Africa 2024'!B823+'[1]Ex-Africa 2024'!B922+'[1]Ex-Africa 2024'!B1021+'[1]Ex-Africa 2024'!B1120</f>
        <v>0</v>
      </c>
      <c r="AE23" s="141">
        <f t="shared" si="3"/>
        <v>0</v>
      </c>
      <c r="AG23" s="140">
        <f>+'[1]Ex-Africa 2025'!B29+'[1]Ex-Africa 2025'!B128+'[1]Ex-Africa 2025'!B227+'[1]Ex-Africa 2025'!B326</f>
        <v>5000</v>
      </c>
      <c r="AH23" s="85">
        <f>+'[1]Ex-Africa 2025'!B426+'[1]Ex-Africa 2025'!B525+'[1]Ex-Africa 2025'!B624+'[1]Ex-Africa 2025'!B723</f>
        <v>0</v>
      </c>
      <c r="AI23" s="85">
        <f>+'[1]Ex-Africa 2025'!B823+'[1]Ex-Africa 2025'!B922+'[1]Ex-Africa 2025'!B1021+'[1]Ex-Africa 2025'!B1120</f>
        <v>0</v>
      </c>
      <c r="AJ23" s="141">
        <f t="shared" si="4"/>
        <v>5000</v>
      </c>
    </row>
    <row r="24" spans="1:36" x14ac:dyDescent="0.25">
      <c r="A24" t="s">
        <v>131</v>
      </c>
      <c r="C24" s="140">
        <v>4200</v>
      </c>
      <c r="D24" s="85">
        <v>0</v>
      </c>
      <c r="E24" s="85">
        <v>0</v>
      </c>
      <c r="F24" s="141">
        <v>4200</v>
      </c>
      <c r="H24" s="140">
        <v>0</v>
      </c>
      <c r="I24" s="85">
        <v>0</v>
      </c>
      <c r="J24" s="85">
        <v>0</v>
      </c>
      <c r="K24" s="141">
        <v>0</v>
      </c>
      <c r="M24" s="140">
        <f>+'[1]Ex Africa 2021'!B30+'[1]Ex Africa 2021'!B129+'[1]Ex Africa 2021'!B228+'[1]Ex Africa 2021'!B327</f>
        <v>0</v>
      </c>
      <c r="N24" s="85">
        <f>+'[1]Ex Africa 2021'!B427+'[1]Ex Africa 2021'!B526+'[1]Ex Africa 2021'!B625+'[1]Ex Africa 2021'!B724</f>
        <v>0</v>
      </c>
      <c r="O24" s="85">
        <f>+'[1]Ex Africa 2021'!B824+'[1]Ex Africa 2021'!B923+'[1]Ex Africa 2021'!B1022+'[1]Ex Africa 2021'!B1121</f>
        <v>0</v>
      </c>
      <c r="P24" s="141">
        <f t="shared" si="0"/>
        <v>0</v>
      </c>
      <c r="R24" s="140">
        <f>+'[1]Ex Africa 2022'!B30+'[1]Ex Africa 2022'!B129+'[1]Ex Africa 2022'!B228+'[1]Ex Africa 2022'!B327</f>
        <v>0</v>
      </c>
      <c r="S24" s="85">
        <f>+'[1]Ex Africa 2022'!B427+'[1]Ex Africa 2022'!B526+'[1]Ex Africa 2022'!B625+'[1]Ex Africa 2022'!B724</f>
        <v>0</v>
      </c>
      <c r="T24" s="85">
        <f>+'[1]Ex Africa 2022'!B824+'[1]Ex Africa 2022'!B923+'[1]Ex Africa 2022'!B1022+'[1]Ex Africa 2022'!B1121</f>
        <v>0</v>
      </c>
      <c r="U24" s="141">
        <f t="shared" si="1"/>
        <v>0</v>
      </c>
      <c r="W24" s="140">
        <f>+'[1]Ex-Africa 2023'!B30+'[1]Ex-Africa 2023'!B129+'[1]Ex-Africa 2023'!B228+'[1]Ex-Africa 2023'!B327</f>
        <v>0</v>
      </c>
      <c r="X24" s="85">
        <f>+'[1]Ex-Africa 2023'!B427+'[1]Ex-Africa 2023'!B526+'[1]Ex-Africa 2023'!B625+'[1]Ex-Africa 2023'!B724</f>
        <v>0</v>
      </c>
      <c r="Y24" s="85">
        <f>+'[1]Ex-Africa 2023'!B824+'[1]Ex-Africa 2023'!B923+'[1]Ex-Africa 2023'!B1022+'[1]Ex-Africa 2023'!B1121</f>
        <v>0</v>
      </c>
      <c r="Z24" s="141">
        <f t="shared" si="2"/>
        <v>0</v>
      </c>
      <c r="AB24" s="140">
        <f>+'[1]Ex-Africa 2024'!B30+'[1]Ex-Africa 2024'!B129+'[1]Ex-Africa 2024'!B228+'[1]Ex-Africa 2024'!B327</f>
        <v>0</v>
      </c>
      <c r="AC24" s="85">
        <f>+'[1]Ex-Africa 2024'!B427+'[1]Ex-Africa 2024'!B526+'[1]Ex-Africa 2024'!B625+'[1]Ex-Africa 2024'!B724</f>
        <v>0</v>
      </c>
      <c r="AD24" s="85">
        <f>+'[1]Ex-Africa 2024'!B824+'[1]Ex-Africa 2024'!B923+'[1]Ex-Africa 2024'!B1022+'[1]Ex-Africa 2024'!B1121</f>
        <v>0</v>
      </c>
      <c r="AE24" s="141">
        <f t="shared" si="3"/>
        <v>0</v>
      </c>
      <c r="AG24" s="140">
        <f>+'[1]Ex-Africa 2025'!B30+'[1]Ex-Africa 2025'!B129+'[1]Ex-Africa 2025'!B228+'[1]Ex-Africa 2025'!B327</f>
        <v>0</v>
      </c>
      <c r="AH24" s="85">
        <f>+'[1]Ex-Africa 2025'!B427+'[1]Ex-Africa 2025'!B526+'[1]Ex-Africa 2025'!B625+'[1]Ex-Africa 2025'!B724</f>
        <v>0</v>
      </c>
      <c r="AI24" s="85">
        <f>+'[1]Ex-Africa 2025'!B824+'[1]Ex-Africa 2025'!B923+'[1]Ex-Africa 2025'!B1022+'[1]Ex-Africa 2025'!B1121</f>
        <v>0</v>
      </c>
      <c r="AJ24" s="141">
        <f t="shared" si="4"/>
        <v>0</v>
      </c>
    </row>
    <row r="25" spans="1:36" x14ac:dyDescent="0.25">
      <c r="A25" t="s">
        <v>132</v>
      </c>
      <c r="C25" s="140">
        <v>0</v>
      </c>
      <c r="D25" s="85">
        <v>7400</v>
      </c>
      <c r="E25" s="85">
        <v>0</v>
      </c>
      <c r="F25" s="141">
        <v>7400</v>
      </c>
      <c r="H25" s="140">
        <v>0</v>
      </c>
      <c r="I25" s="85">
        <v>84050</v>
      </c>
      <c r="J25" s="85">
        <v>0</v>
      </c>
      <c r="K25" s="141">
        <v>84050</v>
      </c>
      <c r="M25" s="140">
        <f>+'[1]Ex Africa 2021'!B31+'[1]Ex Africa 2021'!B130+'[1]Ex Africa 2021'!B229+'[1]Ex Africa 2021'!B328</f>
        <v>0</v>
      </c>
      <c r="N25" s="85">
        <f>+'[1]Ex Africa 2021'!B428+'[1]Ex Africa 2021'!B527+'[1]Ex Africa 2021'!B626+'[1]Ex Africa 2021'!B725</f>
        <v>14200</v>
      </c>
      <c r="O25" s="85">
        <f>+'[1]Ex Africa 2021'!B825+'[1]Ex Africa 2021'!B924+'[1]Ex Africa 2021'!B1023+'[1]Ex Africa 2021'!B1122</f>
        <v>0</v>
      </c>
      <c r="P25" s="141">
        <f t="shared" si="0"/>
        <v>14200</v>
      </c>
      <c r="R25" s="140">
        <f>+'[1]Ex Africa 2022'!B31+'[1]Ex Africa 2022'!B130+'[1]Ex Africa 2022'!B229+'[1]Ex Africa 2022'!B328</f>
        <v>0</v>
      </c>
      <c r="S25" s="85">
        <f>+'[1]Ex Africa 2022'!B428+'[1]Ex Africa 2022'!B527+'[1]Ex Africa 2022'!B626+'[1]Ex Africa 2022'!B725</f>
        <v>13200</v>
      </c>
      <c r="T25" s="85">
        <f>+'[1]Ex Africa 2022'!B825+'[1]Ex Africa 2022'!B924+'[1]Ex Africa 2022'!B1023+'[1]Ex Africa 2022'!B1122</f>
        <v>0</v>
      </c>
      <c r="U25" s="141">
        <f t="shared" si="1"/>
        <v>13200</v>
      </c>
      <c r="W25" s="140">
        <f>+'[1]Ex-Africa 2023'!B31+'[1]Ex-Africa 2023'!B130+'[1]Ex-Africa 2023'!B229+'[1]Ex-Africa 2023'!B328</f>
        <v>0</v>
      </c>
      <c r="X25" s="85">
        <f>+'[1]Ex-Africa 2023'!B428+'[1]Ex-Africa 2023'!B527+'[1]Ex-Africa 2023'!B626+'[1]Ex-Africa 2023'!B725</f>
        <v>21700</v>
      </c>
      <c r="Y25" s="85">
        <f>+'[1]Ex-Africa 2023'!B825+'[1]Ex-Africa 2023'!B924+'[1]Ex-Africa 2023'!B1023+'[1]Ex-Africa 2023'!B1122</f>
        <v>0</v>
      </c>
      <c r="Z25" s="141">
        <f t="shared" si="2"/>
        <v>21700</v>
      </c>
      <c r="AB25" s="140">
        <f>+'[1]Ex-Africa 2024'!B31+'[1]Ex-Africa 2024'!B130+'[1]Ex-Africa 2024'!B229+'[1]Ex-Africa 2024'!B328</f>
        <v>0</v>
      </c>
      <c r="AC25" s="85">
        <f>+'[1]Ex-Africa 2024'!B428+'[1]Ex-Africa 2024'!B527+'[1]Ex-Africa 2024'!B626+'[1]Ex-Africa 2024'!B725</f>
        <v>28400</v>
      </c>
      <c r="AD25" s="85">
        <f>+'[1]Ex-Africa 2024'!B825+'[1]Ex-Africa 2024'!B924+'[1]Ex-Africa 2024'!B1023+'[1]Ex-Africa 2024'!B1122</f>
        <v>0</v>
      </c>
      <c r="AE25" s="141">
        <f t="shared" si="3"/>
        <v>28400</v>
      </c>
      <c r="AG25" s="140">
        <f>+'[1]Ex-Africa 2025'!B31+'[1]Ex-Africa 2025'!B130+'[1]Ex-Africa 2025'!B229+'[1]Ex-Africa 2025'!B328</f>
        <v>0</v>
      </c>
      <c r="AH25" s="85">
        <f>+'[1]Ex-Africa 2025'!B428+'[1]Ex-Africa 2025'!B527+'[1]Ex-Africa 2025'!B626+'[1]Ex-Africa 2025'!B725</f>
        <v>6600</v>
      </c>
      <c r="AI25" s="85">
        <f>+'[1]Ex-Africa 2025'!B825+'[1]Ex-Africa 2025'!B924+'[1]Ex-Africa 2025'!B1023+'[1]Ex-Africa 2025'!B1122</f>
        <v>0</v>
      </c>
      <c r="AJ25" s="141">
        <f t="shared" si="4"/>
        <v>6600</v>
      </c>
    </row>
    <row r="26" spans="1:36" x14ac:dyDescent="0.25">
      <c r="A26" t="s">
        <v>133</v>
      </c>
      <c r="C26" s="140">
        <v>5500</v>
      </c>
      <c r="D26" s="85">
        <v>0</v>
      </c>
      <c r="E26" s="85">
        <v>0</v>
      </c>
      <c r="F26" s="141">
        <v>5500</v>
      </c>
      <c r="H26" s="140">
        <v>0</v>
      </c>
      <c r="I26" s="85">
        <v>0</v>
      </c>
      <c r="J26" s="85">
        <v>0</v>
      </c>
      <c r="K26" s="141">
        <v>0</v>
      </c>
      <c r="M26" s="140">
        <f>+'[1]Ex Africa 2021'!B32+'[1]Ex Africa 2021'!B131+'[1]Ex Africa 2021'!B230+'[1]Ex Africa 2021'!B329</f>
        <v>2350</v>
      </c>
      <c r="N26" s="85">
        <f>+'[1]Ex Africa 2021'!B429+'[1]Ex Africa 2021'!B528+'[1]Ex Africa 2021'!B627+'[1]Ex Africa 2021'!B726</f>
        <v>0</v>
      </c>
      <c r="O26" s="85">
        <f>+'[1]Ex Africa 2021'!B826+'[1]Ex Africa 2021'!B925+'[1]Ex Africa 2021'!B1024+'[1]Ex Africa 2021'!B1123</f>
        <v>0</v>
      </c>
      <c r="P26" s="141">
        <f t="shared" si="0"/>
        <v>2350</v>
      </c>
      <c r="R26" s="140">
        <f>+'[1]Ex Africa 2022'!B32+'[1]Ex Africa 2022'!B131+'[1]Ex Africa 2022'!B230+'[1]Ex Africa 2022'!B329</f>
        <v>0</v>
      </c>
      <c r="S26" s="85">
        <f>+'[1]Ex Africa 2022'!B429+'[1]Ex Africa 2022'!B528+'[1]Ex Africa 2022'!B627+'[1]Ex Africa 2022'!B726</f>
        <v>0</v>
      </c>
      <c r="T26" s="85">
        <f>+'[1]Ex Africa 2022'!B826+'[1]Ex Africa 2022'!B925+'[1]Ex Africa 2022'!B1024+'[1]Ex Africa 2022'!B1123</f>
        <v>0</v>
      </c>
      <c r="U26" s="141">
        <f t="shared" si="1"/>
        <v>0</v>
      </c>
      <c r="W26" s="140">
        <f>+'[1]Ex-Africa 2023'!B32+'[1]Ex-Africa 2023'!B131+'[1]Ex-Africa 2023'!B230+'[1]Ex-Africa 2023'!B329</f>
        <v>0</v>
      </c>
      <c r="X26" s="85">
        <f>+'[1]Ex-Africa 2023'!B429+'[1]Ex-Africa 2023'!B528+'[1]Ex-Africa 2023'!B627+'[1]Ex-Africa 2023'!B726</f>
        <v>0</v>
      </c>
      <c r="Y26" s="85">
        <f>+'[1]Ex-Africa 2023'!B826+'[1]Ex-Africa 2023'!B925+'[1]Ex-Africa 2023'!B1024+'[1]Ex-Africa 2023'!B1123</f>
        <v>0</v>
      </c>
      <c r="Z26" s="141">
        <f t="shared" si="2"/>
        <v>0</v>
      </c>
      <c r="AB26" s="140">
        <f>+'[1]Ex-Africa 2024'!B32+'[1]Ex-Africa 2024'!B131+'[1]Ex-Africa 2024'!B230+'[1]Ex-Africa 2024'!B329</f>
        <v>0</v>
      </c>
      <c r="AC26" s="85">
        <f>+'[1]Ex-Africa 2024'!B429+'[1]Ex-Africa 2024'!B528+'[1]Ex-Africa 2024'!B627+'[1]Ex-Africa 2024'!B726</f>
        <v>0</v>
      </c>
      <c r="AD26" s="85">
        <f>+'[1]Ex-Africa 2024'!B826+'[1]Ex-Africa 2024'!B925+'[1]Ex-Africa 2024'!B1024+'[1]Ex-Africa 2024'!B1123</f>
        <v>0</v>
      </c>
      <c r="AE26" s="141">
        <f t="shared" si="3"/>
        <v>0</v>
      </c>
      <c r="AG26" s="140">
        <f>+'[1]Ex-Africa 2025'!B32+'[1]Ex-Africa 2025'!B131+'[1]Ex-Africa 2025'!B230+'[1]Ex-Africa 2025'!B329</f>
        <v>0</v>
      </c>
      <c r="AH26" s="85">
        <f>+'[1]Ex-Africa 2025'!B429+'[1]Ex-Africa 2025'!B528+'[1]Ex-Africa 2025'!B627+'[1]Ex-Africa 2025'!B726</f>
        <v>0</v>
      </c>
      <c r="AI26" s="85">
        <f>+'[1]Ex-Africa 2025'!B826+'[1]Ex-Africa 2025'!B925+'[1]Ex-Africa 2025'!B1024+'[1]Ex-Africa 2025'!B1123</f>
        <v>0</v>
      </c>
      <c r="AJ26" s="141">
        <f t="shared" si="4"/>
        <v>0</v>
      </c>
    </row>
    <row r="27" spans="1:36" x14ac:dyDescent="0.25">
      <c r="A27" t="s">
        <v>136</v>
      </c>
      <c r="C27" s="140">
        <v>0</v>
      </c>
      <c r="D27" s="85">
        <v>0</v>
      </c>
      <c r="E27" s="85">
        <v>0</v>
      </c>
      <c r="F27" s="141">
        <v>0</v>
      </c>
      <c r="H27" s="140">
        <v>747500</v>
      </c>
      <c r="I27" s="85">
        <v>0</v>
      </c>
      <c r="J27" s="85">
        <v>0</v>
      </c>
      <c r="K27" s="141">
        <v>747500</v>
      </c>
      <c r="M27" s="140">
        <f>+'[1]Ex Africa 2021'!B35+'[1]Ex Africa 2021'!B134+'[1]Ex Africa 2021'!B233+'[1]Ex Africa 2021'!B332</f>
        <v>80000</v>
      </c>
      <c r="N27" s="85">
        <f>+'[1]Ex Africa 2021'!B432+'[1]Ex Africa 2021'!B531+'[1]Ex Africa 2021'!B630+'[1]Ex Africa 2021'!B729</f>
        <v>0</v>
      </c>
      <c r="O27" s="85">
        <f>+'[1]Ex Africa 2021'!B829+'[1]Ex Africa 2021'!B928+'[1]Ex Africa 2021'!B1027+'[1]Ex Africa 2021'!B1126</f>
        <v>0</v>
      </c>
      <c r="P27" s="141">
        <f t="shared" si="0"/>
        <v>80000</v>
      </c>
      <c r="R27" s="140">
        <f>+'[1]Ex Africa 2022'!B35+'[1]Ex Africa 2022'!B134+'[1]Ex Africa 2022'!B233+'[1]Ex Africa 2022'!B332</f>
        <v>0</v>
      </c>
      <c r="S27" s="85">
        <f>+'[1]Ex Africa 2022'!B432+'[1]Ex Africa 2022'!B531+'[1]Ex Africa 2022'!B630+'[1]Ex Africa 2022'!B729</f>
        <v>0</v>
      </c>
      <c r="T27" s="85">
        <f>+'[1]Ex Africa 2022'!B829+'[1]Ex Africa 2022'!B928+'[1]Ex Africa 2022'!B1027+'[1]Ex Africa 2022'!B1126</f>
        <v>0</v>
      </c>
      <c r="U27" s="141">
        <f t="shared" si="1"/>
        <v>0</v>
      </c>
      <c r="W27" s="140">
        <f>+'[1]Ex-Africa 2023'!B35+'[1]Ex-Africa 2023'!B134+'[1]Ex-Africa 2023'!B233+'[1]Ex-Africa 2023'!B332</f>
        <v>43082</v>
      </c>
      <c r="X27" s="85">
        <f>+'[1]Ex-Africa 2023'!B432+'[1]Ex-Africa 2023'!B531+'[1]Ex-Africa 2023'!B630+'[1]Ex-Africa 2023'!B729</f>
        <v>0</v>
      </c>
      <c r="Y27" s="85">
        <f>+'[1]Ex-Africa 2023'!B829+'[1]Ex-Africa 2023'!B928+'[1]Ex-Africa 2023'!B1027+'[1]Ex-Africa 2023'!B1126</f>
        <v>0</v>
      </c>
      <c r="Z27" s="141">
        <f t="shared" si="2"/>
        <v>43082</v>
      </c>
      <c r="AB27" s="140">
        <f>+'[1]Ex-Africa 2024'!B35+'[1]Ex-Africa 2024'!B134+'[1]Ex-Africa 2024'!B233+'[1]Ex-Africa 2024'!B332</f>
        <v>0</v>
      </c>
      <c r="AC27" s="85">
        <f>+'[1]Ex-Africa 2024'!B432+'[1]Ex-Africa 2024'!B531+'[1]Ex-Africa 2024'!B630+'[1]Ex-Africa 2024'!B729</f>
        <v>0</v>
      </c>
      <c r="AD27" s="85">
        <f>+'[1]Ex-Africa 2024'!B829+'[1]Ex-Africa 2024'!B928+'[1]Ex-Africa 2024'!B1027+'[1]Ex-Africa 2024'!B1126</f>
        <v>0</v>
      </c>
      <c r="AE27" s="141">
        <f t="shared" si="3"/>
        <v>0</v>
      </c>
      <c r="AG27" s="140">
        <f>+'[1]Ex-Africa 2025'!B35+'[1]Ex-Africa 2025'!B134+'[1]Ex-Africa 2025'!B233+'[1]Ex-Africa 2025'!B332</f>
        <v>144200</v>
      </c>
      <c r="AH27" s="85">
        <f>+'[1]Ex-Africa 2025'!B432+'[1]Ex-Africa 2025'!B531+'[1]Ex-Africa 2025'!B630+'[1]Ex-Africa 2025'!B729</f>
        <v>0</v>
      </c>
      <c r="AI27" s="85">
        <f>+'[1]Ex-Africa 2025'!B829+'[1]Ex-Africa 2025'!B928+'[1]Ex-Africa 2025'!B1027+'[1]Ex-Africa 2025'!B1126</f>
        <v>0</v>
      </c>
      <c r="AJ27" s="141">
        <f t="shared" si="4"/>
        <v>144200</v>
      </c>
    </row>
    <row r="28" spans="1:36" x14ac:dyDescent="0.25">
      <c r="A28" t="s">
        <v>202</v>
      </c>
      <c r="C28" s="140">
        <v>2000</v>
      </c>
      <c r="D28" s="85">
        <v>0</v>
      </c>
      <c r="E28" s="85">
        <v>0</v>
      </c>
      <c r="F28" s="141">
        <v>2000</v>
      </c>
      <c r="H28" s="140">
        <v>0</v>
      </c>
      <c r="I28" s="85">
        <v>0</v>
      </c>
      <c r="J28" s="85">
        <v>0</v>
      </c>
      <c r="K28" s="141">
        <v>0</v>
      </c>
      <c r="M28" s="140">
        <f>+'[1]Ex Africa 2021'!B36+'[1]Ex Africa 2021'!B135+'[1]Ex Africa 2021'!B234+'[1]Ex Africa 2021'!B333</f>
        <v>0</v>
      </c>
      <c r="N28" s="85">
        <f>+'[1]Ex Africa 2021'!B433+'[1]Ex Africa 2021'!B532+'[1]Ex Africa 2021'!B631+'[1]Ex Africa 2021'!B730</f>
        <v>0</v>
      </c>
      <c r="O28" s="85">
        <f>+'[1]Ex Africa 2021'!B830+'[1]Ex Africa 2021'!B929+'[1]Ex Africa 2021'!B1028+'[1]Ex Africa 2021'!B1127</f>
        <v>0</v>
      </c>
      <c r="P28" s="141">
        <f t="shared" si="0"/>
        <v>0</v>
      </c>
      <c r="R28" s="140">
        <f>+'[1]Ex Africa 2022'!B36+'[1]Ex Africa 2022'!B135+'[1]Ex Africa 2022'!B234+'[1]Ex Africa 2022'!B333</f>
        <v>0</v>
      </c>
      <c r="S28" s="85">
        <f>+'[1]Ex Africa 2022'!B433+'[1]Ex Africa 2022'!B532+'[1]Ex Africa 2022'!B631+'[1]Ex Africa 2022'!B730</f>
        <v>0</v>
      </c>
      <c r="T28" s="85">
        <f>+'[1]Ex Africa 2022'!B830+'[1]Ex Africa 2022'!B929+'[1]Ex Africa 2022'!B1028+'[1]Ex Africa 2022'!B1127</f>
        <v>0</v>
      </c>
      <c r="U28" s="141">
        <f t="shared" si="1"/>
        <v>0</v>
      </c>
      <c r="W28" s="140">
        <f>+'[1]Ex-Africa 2023'!B36+'[1]Ex-Africa 2023'!B135+'[1]Ex-Africa 2023'!B234+'[1]Ex-Africa 2023'!B333</f>
        <v>0</v>
      </c>
      <c r="X28" s="85">
        <f>+'[1]Ex-Africa 2023'!B433+'[1]Ex-Africa 2023'!B532+'[1]Ex-Africa 2023'!B631+'[1]Ex-Africa 2023'!B730</f>
        <v>0</v>
      </c>
      <c r="Y28" s="85">
        <f>+'[1]Ex-Africa 2023'!B830+'[1]Ex-Africa 2023'!B929+'[1]Ex-Africa 2023'!B1028+'[1]Ex-Africa 2023'!B1127</f>
        <v>0</v>
      </c>
      <c r="Z28" s="141">
        <f t="shared" si="2"/>
        <v>0</v>
      </c>
      <c r="AB28" s="140">
        <f>+'[1]Ex-Africa 2024'!B36+'[1]Ex-Africa 2024'!B135+'[1]Ex-Africa 2024'!B234+'[1]Ex-Africa 2024'!B333</f>
        <v>0</v>
      </c>
      <c r="AC28" s="85">
        <f>+'[1]Ex-Africa 2024'!B433+'[1]Ex-Africa 2024'!B532+'[1]Ex-Africa 2024'!B631+'[1]Ex-Africa 2024'!B730</f>
        <v>0</v>
      </c>
      <c r="AD28" s="85">
        <f>+'[1]Ex-Africa 2024'!B830+'[1]Ex-Africa 2024'!B929+'[1]Ex-Africa 2024'!B1028+'[1]Ex-Africa 2024'!B1127</f>
        <v>0</v>
      </c>
      <c r="AE28" s="141">
        <f t="shared" si="3"/>
        <v>0</v>
      </c>
      <c r="AG28" s="140">
        <f>+'[1]Ex-Africa 2025'!B36+'[1]Ex-Africa 2025'!B135+'[1]Ex-Africa 2025'!B234+'[1]Ex-Africa 2025'!B333</f>
        <v>0</v>
      </c>
      <c r="AH28" s="85">
        <f>+'[1]Ex-Africa 2025'!B433+'[1]Ex-Africa 2025'!B532+'[1]Ex-Africa 2025'!B631+'[1]Ex-Africa 2025'!B730</f>
        <v>0</v>
      </c>
      <c r="AI28" s="85">
        <f>+'[1]Ex-Africa 2025'!B830+'[1]Ex-Africa 2025'!B929+'[1]Ex-Africa 2025'!B1028+'[1]Ex-Africa 2025'!B1127</f>
        <v>0</v>
      </c>
      <c r="AJ28" s="141">
        <f t="shared" si="4"/>
        <v>0</v>
      </c>
    </row>
    <row r="29" spans="1:36" x14ac:dyDescent="0.25">
      <c r="A29" t="s">
        <v>138</v>
      </c>
      <c r="C29" s="140">
        <v>36230</v>
      </c>
      <c r="D29" s="85">
        <v>0</v>
      </c>
      <c r="E29" s="85">
        <v>0</v>
      </c>
      <c r="F29" s="141">
        <v>36230</v>
      </c>
      <c r="H29" s="140">
        <v>60640</v>
      </c>
      <c r="I29" s="85">
        <v>0</v>
      </c>
      <c r="J29" s="85">
        <v>0</v>
      </c>
      <c r="K29" s="141">
        <v>60640</v>
      </c>
      <c r="M29" s="140">
        <f>+'[1]Ex Africa 2021'!B37+'[1]Ex Africa 2021'!B136+'[1]Ex Africa 2021'!B235+'[1]Ex Africa 2021'!B334</f>
        <v>8550</v>
      </c>
      <c r="N29" s="85">
        <f>+'[1]Ex Africa 2021'!B434+'[1]Ex Africa 2021'!B533+'[1]Ex Africa 2021'!B632+'[1]Ex Africa 2021'!B731</f>
        <v>17660</v>
      </c>
      <c r="O29" s="85">
        <f>+'[1]Ex Africa 2021'!B831+'[1]Ex Africa 2021'!B930+'[1]Ex Africa 2021'!B1029+'[1]Ex Africa 2021'!B1128</f>
        <v>0</v>
      </c>
      <c r="P29" s="141">
        <f t="shared" si="0"/>
        <v>26210</v>
      </c>
      <c r="R29" s="140">
        <f>+'[1]Ex Africa 2022'!B37+'[1]Ex Africa 2022'!B136+'[1]Ex Africa 2022'!B235+'[1]Ex Africa 2022'!B334</f>
        <v>0</v>
      </c>
      <c r="S29" s="85">
        <f>+'[1]Ex Africa 2022'!B434+'[1]Ex Africa 2022'!B533+'[1]Ex Africa 2022'!B632+'[1]Ex Africa 2022'!B731</f>
        <v>0</v>
      </c>
      <c r="T29" s="85">
        <f>+'[1]Ex Africa 2022'!B831+'[1]Ex Africa 2022'!B930+'[1]Ex Africa 2022'!B1029+'[1]Ex Africa 2022'!B1128</f>
        <v>0</v>
      </c>
      <c r="U29" s="141">
        <f t="shared" si="1"/>
        <v>0</v>
      </c>
      <c r="W29" s="140">
        <f>+'[1]Ex-Africa 2023'!B37+'[1]Ex-Africa 2023'!B136+'[1]Ex-Africa 2023'!B235+'[1]Ex-Africa 2023'!B334</f>
        <v>125435</v>
      </c>
      <c r="X29" s="85">
        <f>+'[1]Ex-Africa 2023'!B434+'[1]Ex-Africa 2023'!B533+'[1]Ex-Africa 2023'!B632+'[1]Ex-Africa 2023'!B731</f>
        <v>0</v>
      </c>
      <c r="Y29" s="85">
        <f>+'[1]Ex-Africa 2023'!B831+'[1]Ex-Africa 2023'!B930+'[1]Ex-Africa 2023'!B1029+'[1]Ex-Africa 2023'!B1128</f>
        <v>0</v>
      </c>
      <c r="Z29" s="141">
        <f t="shared" si="2"/>
        <v>125435</v>
      </c>
      <c r="AB29" s="140">
        <f>+'[1]Ex-Africa 2024'!B37+'[1]Ex-Africa 2024'!B136+'[1]Ex-Africa 2024'!B235+'[1]Ex-Africa 2024'!B334</f>
        <v>0</v>
      </c>
      <c r="AC29" s="85">
        <f>+'[1]Ex-Africa 2024'!B434+'[1]Ex-Africa 2024'!B533+'[1]Ex-Africa 2024'!B632+'[1]Ex-Africa 2024'!B731</f>
        <v>0</v>
      </c>
      <c r="AD29" s="85">
        <f>+'[1]Ex-Africa 2024'!B831+'[1]Ex-Africa 2024'!B930+'[1]Ex-Africa 2024'!B1029+'[1]Ex-Africa 2024'!B1128</f>
        <v>0</v>
      </c>
      <c r="AE29" s="141">
        <f t="shared" si="3"/>
        <v>0</v>
      </c>
      <c r="AG29" s="140">
        <f>+'[1]Ex-Africa 2025'!B37+'[1]Ex-Africa 2025'!B136+'[1]Ex-Africa 2025'!B235+'[1]Ex-Africa 2025'!B334</f>
        <v>30000</v>
      </c>
      <c r="AH29" s="85">
        <f>+'[1]Ex-Africa 2025'!B434+'[1]Ex-Africa 2025'!B533+'[1]Ex-Africa 2025'!B632+'[1]Ex-Africa 2025'!B731</f>
        <v>0</v>
      </c>
      <c r="AI29" s="85">
        <f>+'[1]Ex-Africa 2025'!B831+'[1]Ex-Africa 2025'!B930+'[1]Ex-Africa 2025'!B1029+'[1]Ex-Africa 2025'!B1128</f>
        <v>0</v>
      </c>
      <c r="AJ29" s="141">
        <f t="shared" si="4"/>
        <v>30000</v>
      </c>
    </row>
    <row r="30" spans="1:36" x14ac:dyDescent="0.25">
      <c r="A30" t="s">
        <v>139</v>
      </c>
      <c r="C30" s="140">
        <v>26500</v>
      </c>
      <c r="D30" s="85">
        <v>4200</v>
      </c>
      <c r="E30" s="85">
        <v>0</v>
      </c>
      <c r="F30" s="141">
        <v>30700</v>
      </c>
      <c r="H30" s="140">
        <v>1101650</v>
      </c>
      <c r="I30" s="85">
        <v>0</v>
      </c>
      <c r="J30" s="85">
        <v>0</v>
      </c>
      <c r="K30" s="141">
        <v>1101650</v>
      </c>
      <c r="M30" s="140">
        <f>+'[1]Ex Africa 2021'!B38+'[1]Ex Africa 2021'!B137+'[1]Ex Africa 2021'!B236+'[1]Ex Africa 2021'!B335</f>
        <v>1500</v>
      </c>
      <c r="N30" s="85">
        <f>+'[1]Ex Africa 2021'!B435+'[1]Ex Africa 2021'!B534+'[1]Ex Africa 2021'!B633+'[1]Ex Africa 2021'!B732</f>
        <v>0</v>
      </c>
      <c r="O30" s="85">
        <f>+'[1]Ex Africa 2021'!B832+'[1]Ex Africa 2021'!B931+'[1]Ex Africa 2021'!B1030+'[1]Ex Africa 2021'!B1129</f>
        <v>0</v>
      </c>
      <c r="P30" s="141">
        <f t="shared" si="0"/>
        <v>1500</v>
      </c>
      <c r="R30" s="140">
        <f>+'[1]Ex Africa 2022'!B38+'[1]Ex Africa 2022'!B137+'[1]Ex Africa 2022'!B236+'[1]Ex Africa 2022'!B335</f>
        <v>750000</v>
      </c>
      <c r="S30" s="85">
        <f>+'[1]Ex Africa 2022'!B435+'[1]Ex Africa 2022'!B534+'[1]Ex Africa 2022'!B633+'[1]Ex Africa 2022'!B732</f>
        <v>0</v>
      </c>
      <c r="T30" s="85">
        <f>+'[1]Ex Africa 2022'!B832+'[1]Ex Africa 2022'!B931+'[1]Ex Africa 2022'!B1030+'[1]Ex Africa 2022'!B1129</f>
        <v>0</v>
      </c>
      <c r="U30" s="141">
        <f t="shared" si="1"/>
        <v>750000</v>
      </c>
      <c r="W30" s="140">
        <f>+'[1]Ex-Africa 2023'!B38+'[1]Ex-Africa 2023'!B137+'[1]Ex-Africa 2023'!B236+'[1]Ex-Africa 2023'!B335</f>
        <v>0</v>
      </c>
      <c r="X30" s="85">
        <f>+'[1]Ex-Africa 2023'!B435+'[1]Ex-Africa 2023'!B534+'[1]Ex-Africa 2023'!B633+'[1]Ex-Africa 2023'!B732</f>
        <v>0</v>
      </c>
      <c r="Y30" s="85">
        <f>+'[1]Ex-Africa 2023'!B832+'[1]Ex-Africa 2023'!B931+'[1]Ex-Africa 2023'!B1030+'[1]Ex-Africa 2023'!B1129</f>
        <v>0</v>
      </c>
      <c r="Z30" s="141">
        <f t="shared" si="2"/>
        <v>0</v>
      </c>
      <c r="AB30" s="140">
        <f>+'[1]Ex-Africa 2024'!B38+'[1]Ex-Africa 2024'!B137+'[1]Ex-Africa 2024'!B236+'[1]Ex-Africa 2024'!B335</f>
        <v>210000</v>
      </c>
      <c r="AC30" s="85">
        <f>+'[1]Ex-Africa 2024'!B435+'[1]Ex-Africa 2024'!B534+'[1]Ex-Africa 2024'!B633+'[1]Ex-Africa 2024'!B732</f>
        <v>0</v>
      </c>
      <c r="AD30" s="85">
        <f>+'[1]Ex-Africa 2024'!B832+'[1]Ex-Africa 2024'!B931+'[1]Ex-Africa 2024'!B1030+'[1]Ex-Africa 2024'!B1129</f>
        <v>0</v>
      </c>
      <c r="AE30" s="141">
        <f t="shared" si="3"/>
        <v>210000</v>
      </c>
      <c r="AG30" s="140">
        <f>+'[1]Ex-Africa 2025'!B38+'[1]Ex-Africa 2025'!B137+'[1]Ex-Africa 2025'!B236+'[1]Ex-Africa 2025'!B335</f>
        <v>0</v>
      </c>
      <c r="AH30" s="85">
        <f>+'[1]Ex-Africa 2025'!B435+'[1]Ex-Africa 2025'!B534+'[1]Ex-Africa 2025'!B633+'[1]Ex-Africa 2025'!B732</f>
        <v>0</v>
      </c>
      <c r="AI30" s="85">
        <f>+'[1]Ex-Africa 2025'!B832+'[1]Ex-Africa 2025'!B931+'[1]Ex-Africa 2025'!B1030+'[1]Ex-Africa 2025'!B1129</f>
        <v>0</v>
      </c>
      <c r="AJ30" s="141">
        <f t="shared" si="4"/>
        <v>0</v>
      </c>
    </row>
    <row r="31" spans="1:36" x14ac:dyDescent="0.25">
      <c r="A31" t="s">
        <v>140</v>
      </c>
      <c r="C31" s="140">
        <v>116872</v>
      </c>
      <c r="D31" s="85">
        <v>0</v>
      </c>
      <c r="E31" s="85">
        <v>0</v>
      </c>
      <c r="F31" s="141">
        <v>116872</v>
      </c>
      <c r="H31" s="140">
        <v>38427</v>
      </c>
      <c r="I31" s="85">
        <v>0</v>
      </c>
      <c r="J31" s="85">
        <v>0</v>
      </c>
      <c r="K31" s="141">
        <v>38427</v>
      </c>
      <c r="M31" s="140">
        <f>+'[1]Ex Africa 2021'!B39+'[1]Ex Africa 2021'!B138+'[1]Ex Africa 2021'!B237+'[1]Ex Africa 2021'!B336</f>
        <v>15600</v>
      </c>
      <c r="N31" s="85">
        <f>+'[1]Ex Africa 2021'!B436+'[1]Ex Africa 2021'!B535+'[1]Ex Africa 2021'!B634+'[1]Ex Africa 2021'!B733</f>
        <v>0</v>
      </c>
      <c r="O31" s="85">
        <f>+'[1]Ex Africa 2021'!B833+'[1]Ex Africa 2021'!B932+'[1]Ex Africa 2021'!B1031+'[1]Ex Africa 2021'!B1130</f>
        <v>0</v>
      </c>
      <c r="P31" s="141">
        <f t="shared" si="0"/>
        <v>15600</v>
      </c>
      <c r="R31" s="140">
        <f>+'[1]Ex Africa 2022'!B39+'[1]Ex Africa 2022'!B138+'[1]Ex Africa 2022'!B237+'[1]Ex Africa 2022'!B336</f>
        <v>66176</v>
      </c>
      <c r="S31" s="85">
        <f>+'[1]Ex Africa 2022'!B436+'[1]Ex Africa 2022'!B535+'[1]Ex Africa 2022'!B634+'[1]Ex Africa 2022'!B733</f>
        <v>0</v>
      </c>
      <c r="T31" s="85">
        <f>+'[1]Ex Africa 2022'!B833+'[1]Ex Africa 2022'!B932+'[1]Ex Africa 2022'!B1031+'[1]Ex Africa 2022'!B1130</f>
        <v>0</v>
      </c>
      <c r="U31" s="141">
        <f t="shared" si="1"/>
        <v>66176</v>
      </c>
      <c r="W31" s="140">
        <f>+'[1]Ex-Africa 2023'!B39+'[1]Ex-Africa 2023'!B138+'[1]Ex-Africa 2023'!B237+'[1]Ex-Africa 2023'!B336</f>
        <v>45702</v>
      </c>
      <c r="X31" s="85">
        <f>+'[1]Ex-Africa 2023'!B436+'[1]Ex-Africa 2023'!B535+'[1]Ex-Africa 2023'!B634+'[1]Ex-Africa 2023'!B733</f>
        <v>0</v>
      </c>
      <c r="Y31" s="85">
        <f>+'[1]Ex-Africa 2023'!B833+'[1]Ex-Africa 2023'!B932+'[1]Ex-Africa 2023'!B1031+'[1]Ex-Africa 2023'!B1130</f>
        <v>0</v>
      </c>
      <c r="Z31" s="141">
        <f t="shared" si="2"/>
        <v>45702</v>
      </c>
      <c r="AB31" s="140">
        <f>+'[1]Ex-Africa 2024'!B39+'[1]Ex-Africa 2024'!B138+'[1]Ex-Africa 2024'!B237+'[1]Ex-Africa 2024'!B336</f>
        <v>110000</v>
      </c>
      <c r="AC31" s="85">
        <f>+'[1]Ex-Africa 2024'!B436+'[1]Ex-Africa 2024'!B535+'[1]Ex-Africa 2024'!B634+'[1]Ex-Africa 2024'!B733</f>
        <v>0</v>
      </c>
      <c r="AD31" s="85">
        <f>+'[1]Ex-Africa 2024'!B833+'[1]Ex-Africa 2024'!B932+'[1]Ex-Africa 2024'!B1031+'[1]Ex-Africa 2024'!B1130</f>
        <v>0</v>
      </c>
      <c r="AE31" s="141">
        <f t="shared" si="3"/>
        <v>110000</v>
      </c>
      <c r="AG31" s="140">
        <f>+'[1]Ex-Africa 2025'!B39+'[1]Ex-Africa 2025'!B138+'[1]Ex-Africa 2025'!B237+'[1]Ex-Africa 2025'!B336</f>
        <v>64398</v>
      </c>
      <c r="AH31" s="85">
        <f>+'[1]Ex-Africa 2025'!B436+'[1]Ex-Africa 2025'!B535+'[1]Ex-Africa 2025'!B634+'[1]Ex-Africa 2025'!B733</f>
        <v>0</v>
      </c>
      <c r="AI31" s="85">
        <f>+'[1]Ex-Africa 2025'!B833+'[1]Ex-Africa 2025'!B932+'[1]Ex-Africa 2025'!B1031+'[1]Ex-Africa 2025'!B1130</f>
        <v>0</v>
      </c>
      <c r="AJ31" s="141">
        <f t="shared" si="4"/>
        <v>64398</v>
      </c>
    </row>
    <row r="32" spans="1:36" x14ac:dyDescent="0.25">
      <c r="A32" t="s">
        <v>141</v>
      </c>
      <c r="C32" s="140">
        <v>0</v>
      </c>
      <c r="D32" s="85">
        <v>0</v>
      </c>
      <c r="E32" s="85">
        <v>0</v>
      </c>
      <c r="F32" s="141">
        <v>0</v>
      </c>
      <c r="H32" s="140">
        <v>20700</v>
      </c>
      <c r="I32" s="85">
        <v>0</v>
      </c>
      <c r="J32" s="85">
        <v>0</v>
      </c>
      <c r="K32" s="141">
        <v>20700</v>
      </c>
      <c r="M32" s="140">
        <f>+'[1]Ex Africa 2021'!B40+'[1]Ex Africa 2021'!B139+'[1]Ex Africa 2021'!B238+'[1]Ex Africa 2021'!B337</f>
        <v>0</v>
      </c>
      <c r="N32" s="85">
        <f>+'[1]Ex Africa 2021'!B437+'[1]Ex Africa 2021'!B536+'[1]Ex Africa 2021'!B635+'[1]Ex Africa 2021'!B734</f>
        <v>0</v>
      </c>
      <c r="O32" s="85">
        <f>+'[1]Ex Africa 2021'!B834+'[1]Ex Africa 2021'!B933+'[1]Ex Africa 2021'!B1032+'[1]Ex Africa 2021'!B1131</f>
        <v>0</v>
      </c>
      <c r="P32" s="141">
        <f t="shared" si="0"/>
        <v>0</v>
      </c>
      <c r="R32" s="140">
        <f>+'[1]Ex Africa 2022'!B40+'[1]Ex Africa 2022'!B139+'[1]Ex Africa 2022'!B238+'[1]Ex Africa 2022'!B337</f>
        <v>0</v>
      </c>
      <c r="S32" s="85">
        <f>+'[1]Ex Africa 2022'!B437+'[1]Ex Africa 2022'!B536+'[1]Ex Africa 2022'!B635+'[1]Ex Africa 2022'!B734</f>
        <v>0</v>
      </c>
      <c r="T32" s="85">
        <f>+'[1]Ex Africa 2022'!B834+'[1]Ex Africa 2022'!B933+'[1]Ex Africa 2022'!B1032+'[1]Ex Africa 2022'!B1131</f>
        <v>0</v>
      </c>
      <c r="U32" s="141">
        <f t="shared" si="1"/>
        <v>0</v>
      </c>
      <c r="W32" s="140">
        <f>+'[1]Ex-Africa 2023'!B40+'[1]Ex-Africa 2023'!B139+'[1]Ex-Africa 2023'!B238+'[1]Ex-Africa 2023'!B337</f>
        <v>0</v>
      </c>
      <c r="X32" s="85">
        <f>+'[1]Ex-Africa 2023'!B437+'[1]Ex-Africa 2023'!B536+'[1]Ex-Africa 2023'!B635+'[1]Ex-Africa 2023'!B734</f>
        <v>0</v>
      </c>
      <c r="Y32" s="85">
        <f>+'[1]Ex-Africa 2023'!B834+'[1]Ex-Africa 2023'!B933+'[1]Ex-Africa 2023'!B1032+'[1]Ex-Africa 2023'!B1131</f>
        <v>0</v>
      </c>
      <c r="Z32" s="141">
        <f t="shared" si="2"/>
        <v>0</v>
      </c>
      <c r="AB32" s="140">
        <f>+'[1]Ex-Africa 2024'!B40+'[1]Ex-Africa 2024'!B139+'[1]Ex-Africa 2024'!B238+'[1]Ex-Africa 2024'!B337</f>
        <v>0</v>
      </c>
      <c r="AC32" s="85">
        <f>+'[1]Ex-Africa 2024'!B437+'[1]Ex-Africa 2024'!B536+'[1]Ex-Africa 2024'!B635+'[1]Ex-Africa 2024'!B734</f>
        <v>0</v>
      </c>
      <c r="AD32" s="85">
        <f>+'[1]Ex-Africa 2024'!B834+'[1]Ex-Africa 2024'!B933+'[1]Ex-Africa 2024'!B1032+'[1]Ex-Africa 2024'!B1131</f>
        <v>0</v>
      </c>
      <c r="AE32" s="141">
        <f t="shared" si="3"/>
        <v>0</v>
      </c>
      <c r="AG32" s="140">
        <f>+'[1]Ex-Africa 2025'!B40+'[1]Ex-Africa 2025'!B139+'[1]Ex-Africa 2025'!B238+'[1]Ex-Africa 2025'!B337</f>
        <v>0</v>
      </c>
      <c r="AH32" s="85">
        <f>+'[1]Ex-Africa 2025'!B437+'[1]Ex-Africa 2025'!B536+'[1]Ex-Africa 2025'!B635+'[1]Ex-Africa 2025'!B734</f>
        <v>0</v>
      </c>
      <c r="AI32" s="85">
        <f>+'[1]Ex-Africa 2025'!B834+'[1]Ex-Africa 2025'!B933+'[1]Ex-Africa 2025'!B1032+'[1]Ex-Africa 2025'!B1131</f>
        <v>0</v>
      </c>
      <c r="AJ32" s="141">
        <f t="shared" si="4"/>
        <v>0</v>
      </c>
    </row>
    <row r="33" spans="1:36" x14ac:dyDescent="0.25">
      <c r="A33" t="s">
        <v>142</v>
      </c>
      <c r="C33" s="140">
        <v>30059916</v>
      </c>
      <c r="D33" s="85">
        <v>0</v>
      </c>
      <c r="E33" s="85">
        <v>0</v>
      </c>
      <c r="F33" s="141">
        <v>30059916</v>
      </c>
      <c r="H33" s="140">
        <v>28410498</v>
      </c>
      <c r="I33" s="85">
        <v>0</v>
      </c>
      <c r="J33" s="85">
        <v>0</v>
      </c>
      <c r="K33" s="141">
        <v>28410498</v>
      </c>
      <c r="M33" s="140">
        <f>+'[1]Ex Africa 2021'!B41+'[1]Ex Africa 2021'!B140+'[1]Ex Africa 2021'!B239+'[1]Ex Africa 2021'!B338</f>
        <v>72073</v>
      </c>
      <c r="N33" s="85">
        <f>+'[1]Ex Africa 2021'!B438+'[1]Ex Africa 2021'!B537+'[1]Ex Africa 2021'!B636+'[1]Ex Africa 2021'!B735</f>
        <v>0</v>
      </c>
      <c r="O33" s="85">
        <f>+'[1]Ex Africa 2021'!B835+'[1]Ex Africa 2021'!B934+'[1]Ex Africa 2021'!B1033+'[1]Ex Africa 2021'!B1132</f>
        <v>0</v>
      </c>
      <c r="P33" s="141">
        <f t="shared" si="0"/>
        <v>72073</v>
      </c>
      <c r="R33" s="140">
        <f>+'[1]Ex Africa 2022'!B41+'[1]Ex Africa 2022'!B140+'[1]Ex Africa 2022'!B239+'[1]Ex Africa 2022'!B338</f>
        <v>230000</v>
      </c>
      <c r="S33" s="85">
        <f>+'[1]Ex Africa 2022'!B438+'[1]Ex Africa 2022'!B537+'[1]Ex Africa 2022'!B636+'[1]Ex Africa 2022'!B735</f>
        <v>0</v>
      </c>
      <c r="T33" s="85">
        <f>+'[1]Ex Africa 2022'!B835+'[1]Ex Africa 2022'!B934+'[1]Ex Africa 2022'!B1033+'[1]Ex Africa 2022'!B1132</f>
        <v>0</v>
      </c>
      <c r="U33" s="141">
        <f t="shared" si="1"/>
        <v>230000</v>
      </c>
      <c r="W33" s="140">
        <f>+'[1]Ex-Africa 2023'!B41+'[1]Ex-Africa 2023'!B140+'[1]Ex-Africa 2023'!B239+'[1]Ex-Africa 2023'!B338</f>
        <v>11218709</v>
      </c>
      <c r="X33" s="85">
        <f>+'[1]Ex-Africa 2023'!B438+'[1]Ex-Africa 2023'!B537+'[1]Ex-Africa 2023'!B636+'[1]Ex-Africa 2023'!B735</f>
        <v>0</v>
      </c>
      <c r="Y33" s="85">
        <f>+'[1]Ex-Africa 2023'!B835+'[1]Ex-Africa 2023'!B934+'[1]Ex-Africa 2023'!B1033+'[1]Ex-Africa 2023'!B1132</f>
        <v>0</v>
      </c>
      <c r="Z33" s="141">
        <f t="shared" si="2"/>
        <v>11218709</v>
      </c>
      <c r="AB33" s="140">
        <f>+'[1]Ex-Africa 2024'!B41+'[1]Ex-Africa 2024'!B140+'[1]Ex-Africa 2024'!B239+'[1]Ex-Africa 2024'!B338</f>
        <v>7800611</v>
      </c>
      <c r="AC33" s="85">
        <f>+'[1]Ex-Africa 2024'!B438+'[1]Ex-Africa 2024'!B537+'[1]Ex-Africa 2024'!B636+'[1]Ex-Africa 2024'!B735</f>
        <v>0</v>
      </c>
      <c r="AD33" s="85">
        <f>+'[1]Ex-Africa 2024'!B835+'[1]Ex-Africa 2024'!B934+'[1]Ex-Africa 2024'!B1033+'[1]Ex-Africa 2024'!B1132</f>
        <v>0</v>
      </c>
      <c r="AE33" s="141">
        <f t="shared" si="3"/>
        <v>7800611</v>
      </c>
      <c r="AG33" s="140">
        <f>+'[1]Ex-Africa 2025'!B41+'[1]Ex-Africa 2025'!B140+'[1]Ex-Africa 2025'!B239+'[1]Ex-Africa 2025'!B338</f>
        <v>6000</v>
      </c>
      <c r="AH33" s="85">
        <f>+'[1]Ex-Africa 2025'!B438+'[1]Ex-Africa 2025'!B537+'[1]Ex-Africa 2025'!B636+'[1]Ex-Africa 2025'!B735</f>
        <v>6000</v>
      </c>
      <c r="AI33" s="85">
        <f>+'[1]Ex-Africa 2025'!B835+'[1]Ex-Africa 2025'!B934+'[1]Ex-Africa 2025'!B1033+'[1]Ex-Africa 2025'!B1132</f>
        <v>0</v>
      </c>
      <c r="AJ33" s="141">
        <f t="shared" si="4"/>
        <v>12000</v>
      </c>
    </row>
    <row r="34" spans="1:36" x14ac:dyDescent="0.25">
      <c r="A34" t="s">
        <v>143</v>
      </c>
      <c r="C34" s="140">
        <v>4083259</v>
      </c>
      <c r="D34" s="85">
        <v>3000</v>
      </c>
      <c r="E34" s="85">
        <v>0</v>
      </c>
      <c r="F34" s="141">
        <v>4086259</v>
      </c>
      <c r="H34" s="140">
        <v>152000</v>
      </c>
      <c r="I34" s="85">
        <v>0</v>
      </c>
      <c r="J34" s="85">
        <v>0</v>
      </c>
      <c r="K34" s="141">
        <v>152000</v>
      </c>
      <c r="M34" s="140">
        <f>+'[1]Ex Africa 2021'!B42+'[1]Ex Africa 2021'!B141+'[1]Ex Africa 2021'!B240+'[1]Ex Africa 2021'!B339</f>
        <v>85645</v>
      </c>
      <c r="N34" s="85">
        <f>+'[1]Ex Africa 2021'!B439+'[1]Ex Africa 2021'!B538+'[1]Ex Africa 2021'!B637+'[1]Ex Africa 2021'!B736</f>
        <v>0</v>
      </c>
      <c r="O34" s="85">
        <f>+'[1]Ex Africa 2021'!B836+'[1]Ex Africa 2021'!B935+'[1]Ex Africa 2021'!B1034+'[1]Ex Africa 2021'!B1133</f>
        <v>0</v>
      </c>
      <c r="P34" s="141">
        <f t="shared" si="0"/>
        <v>85645</v>
      </c>
      <c r="R34" s="140">
        <f>+'[1]Ex Africa 2022'!B42+'[1]Ex Africa 2022'!B141+'[1]Ex Africa 2022'!B240+'[1]Ex Africa 2022'!B339</f>
        <v>2630721</v>
      </c>
      <c r="S34" s="85">
        <f>+'[1]Ex Africa 2022'!B439+'[1]Ex Africa 2022'!B538+'[1]Ex Africa 2022'!B637+'[1]Ex Africa 2022'!B736</f>
        <v>0</v>
      </c>
      <c r="T34" s="85">
        <f>+'[1]Ex Africa 2022'!B836+'[1]Ex Africa 2022'!B935+'[1]Ex Africa 2022'!B1034+'[1]Ex Africa 2022'!B1133</f>
        <v>0</v>
      </c>
      <c r="U34" s="141">
        <f t="shared" si="1"/>
        <v>2630721</v>
      </c>
      <c r="W34" s="140">
        <f>+'[1]Ex-Africa 2023'!B42+'[1]Ex-Africa 2023'!B141+'[1]Ex-Africa 2023'!B240+'[1]Ex-Africa 2023'!B339</f>
        <v>5100</v>
      </c>
      <c r="X34" s="85">
        <f>+'[1]Ex-Africa 2023'!B439+'[1]Ex-Africa 2023'!B538+'[1]Ex-Africa 2023'!B637+'[1]Ex-Africa 2023'!B736</f>
        <v>0</v>
      </c>
      <c r="Y34" s="85">
        <f>+'[1]Ex-Africa 2023'!B836+'[1]Ex-Africa 2023'!B935+'[1]Ex-Africa 2023'!B1034+'[1]Ex-Africa 2023'!B1133</f>
        <v>0</v>
      </c>
      <c r="Z34" s="141">
        <f t="shared" si="2"/>
        <v>5100</v>
      </c>
      <c r="AB34" s="140">
        <f>+'[1]Ex-Africa 2024'!B42+'[1]Ex-Africa 2024'!B141+'[1]Ex-Africa 2024'!B240+'[1]Ex-Africa 2024'!B339</f>
        <v>147300</v>
      </c>
      <c r="AC34" s="85">
        <f>+'[1]Ex-Africa 2024'!B439+'[1]Ex-Africa 2024'!B538+'[1]Ex-Africa 2024'!B637+'[1]Ex-Africa 2024'!B736</f>
        <v>3000</v>
      </c>
      <c r="AD34" s="85">
        <f>+'[1]Ex-Africa 2024'!B836+'[1]Ex-Africa 2024'!B935+'[1]Ex-Africa 2024'!B1034+'[1]Ex-Africa 2024'!B1133</f>
        <v>0</v>
      </c>
      <c r="AE34" s="141">
        <f t="shared" si="3"/>
        <v>150300</v>
      </c>
      <c r="AG34" s="140">
        <f>+'[1]Ex-Africa 2025'!B42+'[1]Ex-Africa 2025'!B141+'[1]Ex-Africa 2025'!B240+'[1]Ex-Africa 2025'!B339</f>
        <v>0</v>
      </c>
      <c r="AH34" s="85">
        <f>+'[1]Ex-Africa 2025'!B439+'[1]Ex-Africa 2025'!B538+'[1]Ex-Africa 2025'!B637+'[1]Ex-Africa 2025'!B736</f>
        <v>0</v>
      </c>
      <c r="AI34" s="85">
        <f>+'[1]Ex-Africa 2025'!B836+'[1]Ex-Africa 2025'!B935+'[1]Ex-Africa 2025'!B1034+'[1]Ex-Africa 2025'!B1133</f>
        <v>0</v>
      </c>
      <c r="AJ34" s="141">
        <f t="shared" si="4"/>
        <v>0</v>
      </c>
    </row>
    <row r="35" spans="1:36" x14ac:dyDescent="0.25">
      <c r="A35" t="s">
        <v>146</v>
      </c>
      <c r="C35" s="140">
        <v>2000</v>
      </c>
      <c r="D35" s="85">
        <v>0</v>
      </c>
      <c r="E35" s="85">
        <v>0</v>
      </c>
      <c r="F35" s="141">
        <v>2000</v>
      </c>
      <c r="H35" s="140">
        <v>0</v>
      </c>
      <c r="I35" s="85">
        <v>0</v>
      </c>
      <c r="J35" s="85">
        <v>0</v>
      </c>
      <c r="K35" s="141">
        <v>0</v>
      </c>
      <c r="M35" s="140">
        <f>+'[1]Ex Africa 2021'!B45+'[1]Ex Africa 2021'!B144+'[1]Ex Africa 2021'!B243+'[1]Ex Africa 2021'!B342</f>
        <v>0</v>
      </c>
      <c r="N35" s="85">
        <f>+'[1]Ex Africa 2021'!B442+'[1]Ex Africa 2021'!B541+'[1]Ex Africa 2021'!B640+'[1]Ex Africa 2021'!B739</f>
        <v>0</v>
      </c>
      <c r="O35" s="85">
        <f>+'[1]Ex Africa 2021'!B839+'[1]Ex Africa 2021'!B938+'[1]Ex Africa 2021'!B1037+'[1]Ex Africa 2021'!B1136</f>
        <v>0</v>
      </c>
      <c r="P35" s="141">
        <f t="shared" si="0"/>
        <v>0</v>
      </c>
      <c r="R35" s="140">
        <f>+'[1]Ex Africa 2022'!B45+'[1]Ex Africa 2022'!B144+'[1]Ex Africa 2022'!B243+'[1]Ex Africa 2022'!B342</f>
        <v>0</v>
      </c>
      <c r="S35" s="85">
        <f>+'[1]Ex Africa 2022'!B442+'[1]Ex Africa 2022'!B541+'[1]Ex Africa 2022'!B640+'[1]Ex Africa 2022'!B739</f>
        <v>0</v>
      </c>
      <c r="T35" s="85">
        <f>+'[1]Ex Africa 2022'!B839+'[1]Ex Africa 2022'!B938+'[1]Ex Africa 2022'!B1037+'[1]Ex Africa 2022'!B1136</f>
        <v>0</v>
      </c>
      <c r="U35" s="141">
        <f t="shared" si="1"/>
        <v>0</v>
      </c>
      <c r="W35" s="140">
        <f>+'[1]Ex-Africa 2023'!B45+'[1]Ex-Africa 2023'!B144+'[1]Ex-Africa 2023'!B243+'[1]Ex-Africa 2023'!B342</f>
        <v>26400</v>
      </c>
      <c r="X35" s="85">
        <f>+'[1]Ex-Africa 2023'!B442+'[1]Ex-Africa 2023'!B541+'[1]Ex-Africa 2023'!B640+'[1]Ex-Africa 2023'!B739</f>
        <v>0</v>
      </c>
      <c r="Y35" s="85">
        <f>+'[1]Ex-Africa 2023'!B839+'[1]Ex-Africa 2023'!B938+'[1]Ex-Africa 2023'!B1037+'[1]Ex-Africa 2023'!B1136</f>
        <v>0</v>
      </c>
      <c r="Z35" s="141">
        <f t="shared" si="2"/>
        <v>26400</v>
      </c>
      <c r="AB35" s="140">
        <f>+'[1]Ex-Africa 2024'!B45+'[1]Ex-Africa 2024'!B144+'[1]Ex-Africa 2024'!B243+'[1]Ex-Africa 2024'!B342</f>
        <v>19205</v>
      </c>
      <c r="AC35" s="85">
        <f>+'[1]Ex-Africa 2024'!B442+'[1]Ex-Africa 2024'!B541+'[1]Ex-Africa 2024'!B640+'[1]Ex-Africa 2024'!B739</f>
        <v>0</v>
      </c>
      <c r="AD35" s="85">
        <f>+'[1]Ex-Africa 2024'!B839+'[1]Ex-Africa 2024'!B938+'[1]Ex-Africa 2024'!B1037+'[1]Ex-Africa 2024'!B1136</f>
        <v>0</v>
      </c>
      <c r="AE35" s="141">
        <f t="shared" si="3"/>
        <v>19205</v>
      </c>
      <c r="AG35" s="140">
        <f>+'[1]Ex-Africa 2025'!B45+'[1]Ex-Africa 2025'!B144+'[1]Ex-Africa 2025'!B243+'[1]Ex-Africa 2025'!B342</f>
        <v>0</v>
      </c>
      <c r="AH35" s="85">
        <f>+'[1]Ex-Africa 2025'!B442+'[1]Ex-Africa 2025'!B541+'[1]Ex-Africa 2025'!B640+'[1]Ex-Africa 2025'!B739</f>
        <v>0</v>
      </c>
      <c r="AI35" s="85">
        <f>+'[1]Ex-Africa 2025'!B839+'[1]Ex-Africa 2025'!B938+'[1]Ex-Africa 2025'!B1037+'[1]Ex-Africa 2025'!B1136</f>
        <v>0</v>
      </c>
      <c r="AJ35" s="141">
        <f t="shared" si="4"/>
        <v>0</v>
      </c>
    </row>
    <row r="36" spans="1:36" x14ac:dyDescent="0.25">
      <c r="A36" t="s">
        <v>245</v>
      </c>
      <c r="C36" s="140">
        <v>0</v>
      </c>
      <c r="D36" s="85">
        <v>0</v>
      </c>
      <c r="E36" s="85">
        <v>0</v>
      </c>
      <c r="F36" s="141">
        <v>0</v>
      </c>
      <c r="H36" s="140">
        <v>0</v>
      </c>
      <c r="I36" s="85">
        <v>0</v>
      </c>
      <c r="J36" s="85">
        <v>0</v>
      </c>
      <c r="K36" s="141">
        <v>0</v>
      </c>
      <c r="M36" s="140">
        <v>0</v>
      </c>
      <c r="N36" s="85">
        <v>0</v>
      </c>
      <c r="O36" s="85">
        <v>0</v>
      </c>
      <c r="P36" s="141">
        <v>0</v>
      </c>
      <c r="R36" s="140">
        <v>0</v>
      </c>
      <c r="S36" s="85">
        <v>0</v>
      </c>
      <c r="T36" s="85">
        <v>0</v>
      </c>
      <c r="U36" s="141">
        <v>0</v>
      </c>
      <c r="W36" s="140">
        <v>0</v>
      </c>
      <c r="X36" s="85">
        <v>0</v>
      </c>
      <c r="Y36" s="85">
        <v>0</v>
      </c>
      <c r="Z36" s="141">
        <v>0</v>
      </c>
      <c r="AB36" s="140">
        <v>0</v>
      </c>
      <c r="AC36" s="85">
        <v>0</v>
      </c>
      <c r="AD36" s="85">
        <v>0</v>
      </c>
      <c r="AE36" s="141">
        <v>0</v>
      </c>
      <c r="AG36" s="140">
        <v>5500</v>
      </c>
      <c r="AH36" s="85">
        <v>0</v>
      </c>
      <c r="AI36" s="85">
        <v>0</v>
      </c>
      <c r="AJ36" s="141">
        <f t="shared" si="4"/>
        <v>5500</v>
      </c>
    </row>
    <row r="37" spans="1:36" x14ac:dyDescent="0.25">
      <c r="A37" t="s">
        <v>8</v>
      </c>
      <c r="C37" s="140">
        <v>1157331</v>
      </c>
      <c r="D37" s="85">
        <v>0</v>
      </c>
      <c r="E37" s="85">
        <v>0</v>
      </c>
      <c r="F37" s="141">
        <v>1157331</v>
      </c>
      <c r="H37" s="140">
        <v>108600</v>
      </c>
      <c r="I37" s="85">
        <v>0</v>
      </c>
      <c r="J37" s="85">
        <v>0</v>
      </c>
      <c r="K37" s="141">
        <v>108600</v>
      </c>
      <c r="M37" s="140">
        <f>+'[1]Ex Africa 2021'!B50+'[1]Ex Africa 2021'!B149+'[1]Ex Africa 2021'!B248+'[1]Ex Africa 2021'!B347</f>
        <v>100550</v>
      </c>
      <c r="N37" s="85">
        <f>+'[1]Ex Africa 2021'!B447+'[1]Ex Africa 2021'!B546+'[1]Ex Africa 2021'!B645+'[1]Ex Africa 2021'!B744</f>
        <v>0</v>
      </c>
      <c r="O37" s="85">
        <f>+'[1]Ex Africa 2021'!B844+'[1]Ex Africa 2021'!B943+'[1]Ex Africa 2021'!B1042+'[1]Ex Africa 2021'!B1141</f>
        <v>0</v>
      </c>
      <c r="P37" s="141">
        <f t="shared" si="0"/>
        <v>100550</v>
      </c>
      <c r="R37" s="140">
        <f>+'[1]Ex Africa 2022'!B50+'[1]Ex Africa 2022'!B149+'[1]Ex Africa 2022'!B248+'[1]Ex Africa 2022'!B347</f>
        <v>922445</v>
      </c>
      <c r="S37" s="85">
        <f>+'[1]Ex Africa 2022'!B447+'[1]Ex Africa 2022'!B546+'[1]Ex Africa 2022'!B645+'[1]Ex Africa 2022'!B744</f>
        <v>0</v>
      </c>
      <c r="T37" s="85">
        <f>+'[1]Ex Africa 2022'!B844+'[1]Ex Africa 2022'!B943+'[1]Ex Africa 2022'!B1042+'[1]Ex Africa 2022'!B1141</f>
        <v>0</v>
      </c>
      <c r="U37" s="141">
        <f t="shared" si="1"/>
        <v>922445</v>
      </c>
      <c r="W37" s="140">
        <f>+'[1]Ex-Africa 2023'!B50+'[1]Ex-Africa 2023'!B149+'[1]Ex-Africa 2023'!B248+'[1]Ex-Africa 2023'!B347</f>
        <v>98650</v>
      </c>
      <c r="X37" s="85">
        <f>+'[1]Ex-Africa 2023'!B447+'[1]Ex-Africa 2023'!B546+'[1]Ex-Africa 2023'!B645+'[1]Ex-Africa 2023'!B744</f>
        <v>0</v>
      </c>
      <c r="Y37" s="85">
        <f>+'[1]Ex-Africa 2023'!B844+'[1]Ex-Africa 2023'!B943+'[1]Ex-Africa 2023'!B1042+'[1]Ex-Africa 2023'!B1141</f>
        <v>0</v>
      </c>
      <c r="Z37" s="141">
        <f t="shared" si="2"/>
        <v>98650</v>
      </c>
      <c r="AB37" s="140">
        <f>+'[1]Ex-Africa 2024'!B50+'[1]Ex-Africa 2024'!B149+'[1]Ex-Africa 2024'!B248+'[1]Ex-Africa 2024'!B347</f>
        <v>59466</v>
      </c>
      <c r="AC37" s="85">
        <f>+'[1]Ex-Africa 2024'!B447+'[1]Ex-Africa 2024'!B546+'[1]Ex-Africa 2024'!B645+'[1]Ex-Africa 2024'!B744</f>
        <v>0</v>
      </c>
      <c r="AD37" s="85">
        <f>+'[1]Ex-Africa 2024'!B844+'[1]Ex-Africa 2024'!B943+'[1]Ex-Africa 2024'!B1042+'[1]Ex-Africa 2024'!B1141</f>
        <v>0</v>
      </c>
      <c r="AE37" s="141">
        <f t="shared" si="3"/>
        <v>59466</v>
      </c>
      <c r="AG37" s="140">
        <f>+'[1]Ex-Africa 2025'!B50+'[1]Ex-Africa 2025'!B149+'[1]Ex-Africa 2025'!B248+'[1]Ex-Africa 2025'!B347</f>
        <v>321803</v>
      </c>
      <c r="AH37" s="85">
        <f>+'[1]Ex-Africa 2025'!B447+'[1]Ex-Africa 2025'!B546+'[1]Ex-Africa 2025'!B645+'[1]Ex-Africa 2025'!B744</f>
        <v>0</v>
      </c>
      <c r="AI37" s="85">
        <f>+'[1]Ex-Africa 2025'!B844+'[1]Ex-Africa 2025'!B943+'[1]Ex-Africa 2025'!B1042+'[1]Ex-Africa 2025'!B1141</f>
        <v>0</v>
      </c>
      <c r="AJ37" s="141">
        <f t="shared" si="4"/>
        <v>321803</v>
      </c>
    </row>
    <row r="38" spans="1:36" x14ac:dyDescent="0.25">
      <c r="A38" t="s">
        <v>154</v>
      </c>
      <c r="C38" s="140">
        <v>230873</v>
      </c>
      <c r="D38" s="85">
        <v>1000</v>
      </c>
      <c r="E38" s="85">
        <v>0</v>
      </c>
      <c r="F38" s="141">
        <v>231873</v>
      </c>
      <c r="H38" s="140">
        <v>26000</v>
      </c>
      <c r="I38" s="85">
        <v>0</v>
      </c>
      <c r="J38" s="85">
        <v>0</v>
      </c>
      <c r="K38" s="141">
        <v>26000</v>
      </c>
      <c r="M38" s="140">
        <f>+'[1]Ex Africa 2021'!B53+'[1]Ex Africa 2021'!B152+'[1]Ex Africa 2021'!B251+'[1]Ex Africa 2021'!B350</f>
        <v>0</v>
      </c>
      <c r="N38" s="85">
        <f>+'[1]Ex Africa 2021'!B450+'[1]Ex Africa 2021'!B549+'[1]Ex Africa 2021'!B648+'[1]Ex Africa 2021'!B747</f>
        <v>0</v>
      </c>
      <c r="O38" s="85">
        <f>+'[1]Ex Africa 2021'!B847+'[1]Ex Africa 2021'!B946+'[1]Ex Africa 2021'!B1045+'[1]Ex Africa 2021'!B1144</f>
        <v>0</v>
      </c>
      <c r="P38" s="141">
        <f t="shared" si="0"/>
        <v>0</v>
      </c>
      <c r="R38" s="140">
        <f>+'[1]Ex Africa 2022'!B53+'[1]Ex Africa 2022'!B152+'[1]Ex Africa 2022'!B251+'[1]Ex Africa 2022'!B350</f>
        <v>147400</v>
      </c>
      <c r="S38" s="85">
        <f>+'[1]Ex Africa 2022'!B450+'[1]Ex Africa 2022'!B549+'[1]Ex Africa 2022'!B648+'[1]Ex Africa 2022'!B747</f>
        <v>0</v>
      </c>
      <c r="T38" s="85">
        <f>+'[1]Ex Africa 2022'!B847+'[1]Ex Africa 2022'!B946+'[1]Ex Africa 2022'!B1045+'[1]Ex Africa 2022'!B1144</f>
        <v>0</v>
      </c>
      <c r="U38" s="141">
        <f t="shared" si="1"/>
        <v>147400</v>
      </c>
      <c r="W38" s="140">
        <f>+'[1]Ex-Africa 2023'!B53+'[1]Ex-Africa 2023'!B152+'[1]Ex-Africa 2023'!B251+'[1]Ex-Africa 2023'!B350</f>
        <v>82700</v>
      </c>
      <c r="X38" s="85">
        <f>+'[1]Ex-Africa 2023'!B450+'[1]Ex-Africa 2023'!B549+'[1]Ex-Africa 2023'!B648+'[1]Ex-Africa 2023'!B747</f>
        <v>0</v>
      </c>
      <c r="Y38" s="85">
        <f>+'[1]Ex-Africa 2023'!B847+'[1]Ex-Africa 2023'!B946+'[1]Ex-Africa 2023'!B1045+'[1]Ex-Africa 2023'!B1144</f>
        <v>0</v>
      </c>
      <c r="Z38" s="141">
        <f t="shared" si="2"/>
        <v>82700</v>
      </c>
      <c r="AB38" s="140">
        <f>+'[1]Ex-Africa 2024'!B53+'[1]Ex-Africa 2024'!B152+'[1]Ex-Africa 2024'!B251+'[1]Ex-Africa 2024'!B350</f>
        <v>63400</v>
      </c>
      <c r="AC38" s="85">
        <f>+'[1]Ex-Africa 2024'!B450+'[1]Ex-Africa 2024'!B549+'[1]Ex-Africa 2024'!B648+'[1]Ex-Africa 2024'!B747</f>
        <v>0</v>
      </c>
      <c r="AD38" s="85">
        <f>+'[1]Ex-Africa 2024'!B847+'[1]Ex-Africa 2024'!B946+'[1]Ex-Africa 2024'!B1045+'[1]Ex-Africa 2024'!B1144</f>
        <v>0</v>
      </c>
      <c r="AE38" s="141">
        <f t="shared" si="3"/>
        <v>63400</v>
      </c>
      <c r="AG38" s="140">
        <f>+'[1]Ex-Africa 2025'!B53+'[1]Ex-Africa 2025'!B152+'[1]Ex-Africa 2025'!B251+'[1]Ex-Africa 2025'!B350</f>
        <v>22000</v>
      </c>
      <c r="AH38" s="85">
        <f>+'[1]Ex-Africa 2025'!B450+'[1]Ex-Africa 2025'!B549+'[1]Ex-Africa 2025'!B648+'[1]Ex-Africa 2025'!B747</f>
        <v>0</v>
      </c>
      <c r="AI38" s="85">
        <f>+'[1]Ex-Africa 2025'!B847+'[1]Ex-Africa 2025'!B946+'[1]Ex-Africa 2025'!B1045+'[1]Ex-Africa 2025'!B1144</f>
        <v>0</v>
      </c>
      <c r="AJ38" s="141">
        <f t="shared" si="4"/>
        <v>22000</v>
      </c>
    </row>
    <row r="39" spans="1:36" x14ac:dyDescent="0.25">
      <c r="A39" t="s">
        <v>156</v>
      </c>
      <c r="C39" s="140">
        <v>6000</v>
      </c>
      <c r="D39" s="85">
        <v>0</v>
      </c>
      <c r="E39" s="85">
        <v>0</v>
      </c>
      <c r="F39" s="141">
        <v>6000</v>
      </c>
      <c r="H39" s="140">
        <v>0</v>
      </c>
      <c r="I39" s="85">
        <v>0</v>
      </c>
      <c r="J39" s="85">
        <v>0</v>
      </c>
      <c r="K39" s="141">
        <v>0</v>
      </c>
      <c r="M39" s="140">
        <f>+'[1]Ex Africa 2021'!B55+'[1]Ex Africa 2021'!B154+'[1]Ex Africa 2021'!B253+'[1]Ex Africa 2021'!B352</f>
        <v>0</v>
      </c>
      <c r="N39" s="85">
        <f>+'[1]Ex Africa 2021'!B452+'[1]Ex Africa 2021'!B551+'[1]Ex Africa 2021'!B650+'[1]Ex Africa 2021'!B749</f>
        <v>0</v>
      </c>
      <c r="O39" s="85">
        <f>+'[1]Ex Africa 2021'!B849+'[1]Ex Africa 2021'!B948+'[1]Ex Africa 2021'!B1047+'[1]Ex Africa 2021'!B1146</f>
        <v>0</v>
      </c>
      <c r="P39" s="141">
        <f t="shared" si="0"/>
        <v>0</v>
      </c>
      <c r="R39" s="140">
        <f>+'[1]Ex Africa 2022'!B55+'[1]Ex Africa 2022'!B154+'[1]Ex Africa 2022'!B253+'[1]Ex Africa 2022'!B352</f>
        <v>0</v>
      </c>
      <c r="S39" s="85">
        <f>+'[1]Ex Africa 2022'!B452+'[1]Ex Africa 2022'!B551+'[1]Ex Africa 2022'!B650+'[1]Ex Africa 2022'!B749</f>
        <v>0</v>
      </c>
      <c r="T39" s="85">
        <f>+'[1]Ex Africa 2022'!B849+'[1]Ex Africa 2022'!B948+'[1]Ex Africa 2022'!B1047+'[1]Ex Africa 2022'!B1146</f>
        <v>0</v>
      </c>
      <c r="U39" s="141">
        <f t="shared" si="1"/>
        <v>0</v>
      </c>
      <c r="W39" s="140">
        <f>+'[1]Ex-Africa 2023'!B55+'[1]Ex-Africa 2023'!B154+'[1]Ex-Africa 2023'!B253+'[1]Ex-Africa 2023'!B352</f>
        <v>3000</v>
      </c>
      <c r="X39" s="85">
        <f>+'[1]Ex-Africa 2023'!B452+'[1]Ex-Africa 2023'!B551+'[1]Ex-Africa 2023'!B650+'[1]Ex-Africa 2023'!B749</f>
        <v>0</v>
      </c>
      <c r="Y39" s="85">
        <f>+'[1]Ex-Africa 2023'!B849+'[1]Ex-Africa 2023'!B948+'[1]Ex-Africa 2023'!B1047+'[1]Ex-Africa 2023'!B1146</f>
        <v>0</v>
      </c>
      <c r="Z39" s="141">
        <f t="shared" si="2"/>
        <v>3000</v>
      </c>
      <c r="AB39" s="140">
        <f>+'[1]Ex-Africa 2024'!B55+'[1]Ex-Africa 2024'!B154+'[1]Ex-Africa 2024'!B253+'[1]Ex-Africa 2024'!B352</f>
        <v>0</v>
      </c>
      <c r="AC39" s="85">
        <f>+'[1]Ex-Africa 2024'!B452+'[1]Ex-Africa 2024'!B551+'[1]Ex-Africa 2024'!B650+'[1]Ex-Africa 2024'!B749</f>
        <v>0</v>
      </c>
      <c r="AD39" s="85">
        <f>+'[1]Ex-Africa 2024'!B849+'[1]Ex-Africa 2024'!B948+'[1]Ex-Africa 2024'!B1047+'[1]Ex-Africa 2024'!B1146</f>
        <v>0</v>
      </c>
      <c r="AE39" s="141">
        <f t="shared" si="3"/>
        <v>0</v>
      </c>
      <c r="AG39" s="140">
        <f>+'[1]Ex-Africa 2025'!B55+'[1]Ex-Africa 2025'!B154+'[1]Ex-Africa 2025'!B253+'[1]Ex-Africa 2025'!B352</f>
        <v>0</v>
      </c>
      <c r="AH39" s="85">
        <f>+'[1]Ex-Africa 2025'!B452+'[1]Ex-Africa 2025'!B551+'[1]Ex-Africa 2025'!B650+'[1]Ex-Africa 2025'!B749</f>
        <v>0</v>
      </c>
      <c r="AI39" s="85">
        <f>+'[1]Ex-Africa 2025'!B849+'[1]Ex-Africa 2025'!B948+'[1]Ex-Africa 2025'!B1047+'[1]Ex-Africa 2025'!B1146</f>
        <v>0</v>
      </c>
      <c r="AJ39" s="141">
        <f t="shared" si="4"/>
        <v>0</v>
      </c>
    </row>
    <row r="40" spans="1:36" x14ac:dyDescent="0.25">
      <c r="A40" t="s">
        <v>158</v>
      </c>
      <c r="C40" s="140">
        <v>70000</v>
      </c>
      <c r="D40" s="85">
        <v>0</v>
      </c>
      <c r="E40" s="85">
        <v>0</v>
      </c>
      <c r="F40" s="141">
        <v>70000</v>
      </c>
      <c r="H40" s="140">
        <v>50000</v>
      </c>
      <c r="I40" s="85">
        <v>0</v>
      </c>
      <c r="J40" s="85">
        <v>0</v>
      </c>
      <c r="K40" s="141">
        <v>50000</v>
      </c>
      <c r="M40" s="140">
        <f>+'[1]Ex Africa 2021'!B57+'[1]Ex Africa 2021'!B156+'[1]Ex Africa 2021'!B255+'[1]Ex Africa 2021'!B354</f>
        <v>88500</v>
      </c>
      <c r="N40" s="85">
        <f>+'[1]Ex Africa 2021'!B454+'[1]Ex Africa 2021'!B553+'[1]Ex Africa 2021'!B652+'[1]Ex Africa 2021'!B751</f>
        <v>0</v>
      </c>
      <c r="O40" s="85">
        <f>+'[1]Ex Africa 2021'!B851+'[1]Ex Africa 2021'!B950+'[1]Ex Africa 2021'!B1049+'[1]Ex Africa 2021'!B1148</f>
        <v>0</v>
      </c>
      <c r="P40" s="141">
        <f t="shared" si="0"/>
        <v>88500</v>
      </c>
      <c r="R40" s="140">
        <f>+'[1]Ex Africa 2022'!B57+'[1]Ex Africa 2022'!B156+'[1]Ex Africa 2022'!B255+'[1]Ex Africa 2022'!B354</f>
        <v>0</v>
      </c>
      <c r="S40" s="85">
        <f>+'[1]Ex Africa 2022'!B454+'[1]Ex Africa 2022'!B553+'[1]Ex Africa 2022'!B652+'[1]Ex Africa 2022'!B751</f>
        <v>0</v>
      </c>
      <c r="T40" s="85">
        <f>+'[1]Ex Africa 2022'!B851+'[1]Ex Africa 2022'!B950+'[1]Ex Africa 2022'!B1049+'[1]Ex Africa 2022'!B1148</f>
        <v>0</v>
      </c>
      <c r="U40" s="141">
        <f t="shared" si="1"/>
        <v>0</v>
      </c>
      <c r="W40" s="140">
        <f>+'[1]Ex-Africa 2023'!B57+'[1]Ex-Africa 2023'!B156+'[1]Ex-Africa 2023'!B255+'[1]Ex-Africa 2023'!B354</f>
        <v>60000</v>
      </c>
      <c r="X40" s="85">
        <f>+'[1]Ex-Africa 2023'!B454+'[1]Ex-Africa 2023'!B553+'[1]Ex-Africa 2023'!B652+'[1]Ex-Africa 2023'!B751</f>
        <v>0</v>
      </c>
      <c r="Y40" s="85">
        <f>+'[1]Ex-Africa 2023'!B851+'[1]Ex-Africa 2023'!B950+'[1]Ex-Africa 2023'!B1049+'[1]Ex-Africa 2023'!B1148</f>
        <v>0</v>
      </c>
      <c r="Z40" s="141">
        <f t="shared" si="2"/>
        <v>60000</v>
      </c>
      <c r="AB40" s="140">
        <f>+'[1]Ex-Africa 2024'!B57+'[1]Ex-Africa 2024'!B156+'[1]Ex-Africa 2024'!B255+'[1]Ex-Africa 2024'!B354</f>
        <v>0</v>
      </c>
      <c r="AC40" s="85">
        <f>+'[1]Ex-Africa 2024'!B454+'[1]Ex-Africa 2024'!B553+'[1]Ex-Africa 2024'!B652+'[1]Ex-Africa 2024'!B751</f>
        <v>0</v>
      </c>
      <c r="AD40" s="85">
        <f>+'[1]Ex-Africa 2024'!B851+'[1]Ex-Africa 2024'!B950+'[1]Ex-Africa 2024'!B1049+'[1]Ex-Africa 2024'!B1148</f>
        <v>0</v>
      </c>
      <c r="AE40" s="141">
        <f t="shared" si="3"/>
        <v>0</v>
      </c>
      <c r="AG40" s="140">
        <f>+'[1]Ex-Africa 2025'!B57+'[1]Ex-Africa 2025'!B156+'[1]Ex-Africa 2025'!B255+'[1]Ex-Africa 2025'!B354</f>
        <v>0</v>
      </c>
      <c r="AH40" s="85">
        <f>+'[1]Ex-Africa 2025'!B454+'[1]Ex-Africa 2025'!B553+'[1]Ex-Africa 2025'!B652+'[1]Ex-Africa 2025'!B751</f>
        <v>0</v>
      </c>
      <c r="AI40" s="85">
        <f>+'[1]Ex-Africa 2025'!B851+'[1]Ex-Africa 2025'!B950+'[1]Ex-Africa 2025'!B1049+'[1]Ex-Africa 2025'!B1148</f>
        <v>0</v>
      </c>
      <c r="AJ40" s="141">
        <f t="shared" si="4"/>
        <v>0</v>
      </c>
    </row>
    <row r="41" spans="1:36" x14ac:dyDescent="0.25">
      <c r="A41" t="s">
        <v>203</v>
      </c>
      <c r="C41" s="140">
        <v>0</v>
      </c>
      <c r="D41" s="85">
        <v>0</v>
      </c>
      <c r="E41" s="85">
        <v>0</v>
      </c>
      <c r="F41" s="141">
        <v>0</v>
      </c>
      <c r="H41" s="140">
        <v>500</v>
      </c>
      <c r="I41" s="85">
        <v>0</v>
      </c>
      <c r="J41" s="85">
        <v>0</v>
      </c>
      <c r="K41" s="141">
        <v>500</v>
      </c>
      <c r="M41" s="140">
        <f>+'[1]Ex Africa 2021'!B58+'[1]Ex Africa 2021'!B157+'[1]Ex Africa 2021'!B256+'[1]Ex Africa 2021'!B355</f>
        <v>0</v>
      </c>
      <c r="N41" s="85">
        <f>+'[1]Ex Africa 2021'!B455+'[1]Ex Africa 2021'!B554+'[1]Ex Africa 2021'!B653+'[1]Ex Africa 2021'!B752</f>
        <v>0</v>
      </c>
      <c r="O41" s="85">
        <f>+'[1]Ex Africa 2021'!B852+'[1]Ex Africa 2021'!B951+'[1]Ex Africa 2021'!B1050+'[1]Ex Africa 2021'!B1149</f>
        <v>0</v>
      </c>
      <c r="P41" s="141">
        <f t="shared" si="0"/>
        <v>0</v>
      </c>
      <c r="R41" s="140">
        <f>+'[1]Ex Africa 2022'!B58+'[1]Ex Africa 2022'!B157+'[1]Ex Africa 2022'!B256+'[1]Ex Africa 2022'!B355</f>
        <v>0</v>
      </c>
      <c r="S41" s="85">
        <f>+'[1]Ex Africa 2022'!B455+'[1]Ex Africa 2022'!B554+'[1]Ex Africa 2022'!B653+'[1]Ex Africa 2022'!B752</f>
        <v>0</v>
      </c>
      <c r="T41" s="85">
        <f>+'[1]Ex Africa 2022'!B852+'[1]Ex Africa 2022'!B951+'[1]Ex Africa 2022'!B1050+'[1]Ex Africa 2022'!B1149</f>
        <v>0</v>
      </c>
      <c r="U41" s="141">
        <f t="shared" si="1"/>
        <v>0</v>
      </c>
      <c r="W41" s="140">
        <f>+'[1]Ex-Africa 2023'!B58+'[1]Ex-Africa 2023'!B157+'[1]Ex-Africa 2023'!B256+'[1]Ex-Africa 2023'!B355</f>
        <v>0</v>
      </c>
      <c r="X41" s="85">
        <f>+'[1]Ex-Africa 2023'!B455+'[1]Ex-Africa 2023'!B554+'[1]Ex-Africa 2023'!B653+'[1]Ex-Africa 2023'!B752</f>
        <v>0</v>
      </c>
      <c r="Y41" s="85">
        <f>+'[1]Ex-Africa 2023'!B852+'[1]Ex-Africa 2023'!B951+'[1]Ex-Africa 2023'!B1050+'[1]Ex-Africa 2023'!B1149</f>
        <v>0</v>
      </c>
      <c r="Z41" s="141">
        <f t="shared" si="2"/>
        <v>0</v>
      </c>
      <c r="AB41" s="140">
        <f>+'[1]Ex-Africa 2024'!B58+'[1]Ex-Africa 2024'!B157+'[1]Ex-Africa 2024'!B256+'[1]Ex-Africa 2024'!B355</f>
        <v>0</v>
      </c>
      <c r="AC41" s="85">
        <f>+'[1]Ex-Africa 2024'!B455+'[1]Ex-Africa 2024'!B554+'[1]Ex-Africa 2024'!B653+'[1]Ex-Africa 2024'!B752</f>
        <v>0</v>
      </c>
      <c r="AD41" s="85">
        <f>+'[1]Ex-Africa 2024'!B852+'[1]Ex-Africa 2024'!B951+'[1]Ex-Africa 2024'!B1050+'[1]Ex-Africa 2024'!B1149</f>
        <v>0</v>
      </c>
      <c r="AE41" s="141">
        <f t="shared" si="3"/>
        <v>0</v>
      </c>
      <c r="AG41" s="140">
        <f>+'[1]Ex-Africa 2025'!B58+'[1]Ex-Africa 2025'!B157+'[1]Ex-Africa 2025'!B256+'[1]Ex-Africa 2025'!B355</f>
        <v>0</v>
      </c>
      <c r="AH41" s="85">
        <f>+'[1]Ex-Africa 2025'!B455+'[1]Ex-Africa 2025'!B554+'[1]Ex-Africa 2025'!B653+'[1]Ex-Africa 2025'!B752</f>
        <v>0</v>
      </c>
      <c r="AI41" s="85">
        <f>+'[1]Ex-Africa 2025'!B852+'[1]Ex-Africa 2025'!B951+'[1]Ex-Africa 2025'!B1050+'[1]Ex-Africa 2025'!B1149</f>
        <v>0</v>
      </c>
      <c r="AJ41" s="141">
        <f t="shared" si="4"/>
        <v>0</v>
      </c>
    </row>
    <row r="42" spans="1:36" x14ac:dyDescent="0.25">
      <c r="A42" t="s">
        <v>160</v>
      </c>
      <c r="C42" s="140">
        <v>4000</v>
      </c>
      <c r="D42" s="85">
        <v>0</v>
      </c>
      <c r="E42" s="85">
        <v>0</v>
      </c>
      <c r="F42" s="141">
        <v>4000</v>
      </c>
      <c r="H42" s="140">
        <v>0</v>
      </c>
      <c r="I42" s="85">
        <v>0</v>
      </c>
      <c r="J42" s="85">
        <v>0</v>
      </c>
      <c r="K42" s="141">
        <v>0</v>
      </c>
      <c r="M42" s="140">
        <f>+'[1]Ex Africa 2021'!B59+'[1]Ex Africa 2021'!B158+'[1]Ex Africa 2021'!B257+'[1]Ex Africa 2021'!B356</f>
        <v>3600</v>
      </c>
      <c r="N42" s="85">
        <f>+'[1]Ex Africa 2021'!B456+'[1]Ex Africa 2021'!B555+'[1]Ex Africa 2021'!B654+'[1]Ex Africa 2021'!B753</f>
        <v>0</v>
      </c>
      <c r="O42" s="85">
        <f>+'[1]Ex Africa 2021'!B853+'[1]Ex Africa 2021'!B952+'[1]Ex Africa 2021'!B1051+'[1]Ex Africa 2021'!B1150</f>
        <v>0</v>
      </c>
      <c r="P42" s="141">
        <f t="shared" si="0"/>
        <v>3600</v>
      </c>
      <c r="R42" s="140">
        <f>+'[1]Ex Africa 2022'!B59+'[1]Ex Africa 2022'!B158+'[1]Ex Africa 2022'!B257+'[1]Ex Africa 2022'!B356</f>
        <v>3600</v>
      </c>
      <c r="S42" s="85">
        <f>+'[1]Ex Africa 2022'!B456+'[1]Ex Africa 2022'!B555+'[1]Ex Africa 2022'!B654+'[1]Ex Africa 2022'!B753</f>
        <v>0</v>
      </c>
      <c r="T42" s="85">
        <f>+'[1]Ex Africa 2022'!B853+'[1]Ex Africa 2022'!B952+'[1]Ex Africa 2022'!B1051+'[1]Ex Africa 2022'!B1150</f>
        <v>0</v>
      </c>
      <c r="U42" s="141">
        <f t="shared" si="1"/>
        <v>3600</v>
      </c>
      <c r="W42" s="140">
        <f>+'[1]Ex-Africa 2023'!B59+'[1]Ex-Africa 2023'!B158+'[1]Ex-Africa 2023'!B257+'[1]Ex-Africa 2023'!B356</f>
        <v>8500</v>
      </c>
      <c r="X42" s="85">
        <f>+'[1]Ex-Africa 2023'!B456+'[1]Ex-Africa 2023'!B555+'[1]Ex-Africa 2023'!B654+'[1]Ex-Africa 2023'!B753</f>
        <v>0</v>
      </c>
      <c r="Y42" s="85">
        <f>+'[1]Ex-Africa 2023'!B853+'[1]Ex-Africa 2023'!B952+'[1]Ex-Africa 2023'!B1051+'[1]Ex-Africa 2023'!B1150</f>
        <v>0</v>
      </c>
      <c r="Z42" s="141">
        <f t="shared" si="2"/>
        <v>8500</v>
      </c>
      <c r="AB42" s="140">
        <f>+'[1]Ex-Africa 2024'!B59+'[1]Ex-Africa 2024'!B158+'[1]Ex-Africa 2024'!B257+'[1]Ex-Africa 2024'!B356</f>
        <v>6000</v>
      </c>
      <c r="AC42" s="85">
        <f>+'[1]Ex-Africa 2024'!B456+'[1]Ex-Africa 2024'!B555+'[1]Ex-Africa 2024'!B654+'[1]Ex-Africa 2024'!B753</f>
        <v>0</v>
      </c>
      <c r="AD42" s="85">
        <f>+'[1]Ex-Africa 2024'!B853+'[1]Ex-Africa 2024'!B952+'[1]Ex-Africa 2024'!B1051+'[1]Ex-Africa 2024'!B1150</f>
        <v>0</v>
      </c>
      <c r="AE42" s="141">
        <f t="shared" si="3"/>
        <v>6000</v>
      </c>
      <c r="AG42" s="140">
        <f>+'[1]Ex-Africa 2025'!B59+'[1]Ex-Africa 2025'!B158+'[1]Ex-Africa 2025'!B257+'[1]Ex-Africa 2025'!B356</f>
        <v>0</v>
      </c>
      <c r="AH42" s="85">
        <f>+'[1]Ex-Africa 2025'!B456+'[1]Ex-Africa 2025'!B555+'[1]Ex-Africa 2025'!B654+'[1]Ex-Africa 2025'!B753</f>
        <v>0</v>
      </c>
      <c r="AI42" s="85">
        <f>+'[1]Ex-Africa 2025'!B853+'[1]Ex-Africa 2025'!B952+'[1]Ex-Africa 2025'!B1051+'[1]Ex-Africa 2025'!B1150</f>
        <v>0</v>
      </c>
      <c r="AJ42" s="141">
        <f t="shared" si="4"/>
        <v>0</v>
      </c>
    </row>
    <row r="43" spans="1:36" x14ac:dyDescent="0.25">
      <c r="A43" t="s">
        <v>161</v>
      </c>
      <c r="C43" s="140">
        <v>6949482</v>
      </c>
      <c r="D43" s="85">
        <v>0</v>
      </c>
      <c r="E43" s="85">
        <v>0</v>
      </c>
      <c r="F43" s="141">
        <v>6949482</v>
      </c>
      <c r="H43" s="140">
        <v>1170480</v>
      </c>
      <c r="I43" s="85">
        <v>0</v>
      </c>
      <c r="J43" s="85">
        <v>0</v>
      </c>
      <c r="K43" s="141">
        <v>1170480</v>
      </c>
      <c r="M43" s="140">
        <f>+'[1]Ex Africa 2021'!B60+'[1]Ex Africa 2021'!B159+'[1]Ex Africa 2021'!B258+'[1]Ex Africa 2021'!B357</f>
        <v>475100</v>
      </c>
      <c r="N43" s="85">
        <f>+'[1]Ex Africa 2021'!B457+'[1]Ex Africa 2021'!B556+'[1]Ex Africa 2021'!B655+'[1]Ex Africa 2021'!B754</f>
        <v>0</v>
      </c>
      <c r="O43" s="85">
        <f>+'[1]Ex Africa 2021'!B854+'[1]Ex Africa 2021'!B953+'[1]Ex Africa 2021'!B1052+'[1]Ex Africa 2021'!B1151</f>
        <v>0</v>
      </c>
      <c r="P43" s="141">
        <f t="shared" si="0"/>
        <v>475100</v>
      </c>
      <c r="R43" s="140">
        <f>+'[1]Ex Africa 2022'!B60+'[1]Ex Africa 2022'!B159+'[1]Ex Africa 2022'!B258+'[1]Ex Africa 2022'!B357</f>
        <v>1968700</v>
      </c>
      <c r="S43" s="85">
        <f>+'[1]Ex Africa 2022'!B457+'[1]Ex Africa 2022'!B556+'[1]Ex Africa 2022'!B655+'[1]Ex Africa 2022'!B754</f>
        <v>0</v>
      </c>
      <c r="T43" s="85">
        <f>+'[1]Ex Africa 2022'!B854+'[1]Ex Africa 2022'!B953+'[1]Ex Africa 2022'!B1052+'[1]Ex Africa 2022'!B1151</f>
        <v>0</v>
      </c>
      <c r="U43" s="141">
        <f t="shared" si="1"/>
        <v>1968700</v>
      </c>
      <c r="W43" s="140">
        <f>+'[1]Ex-Africa 2023'!B60+'[1]Ex-Africa 2023'!B159+'[1]Ex-Africa 2023'!B258+'[1]Ex-Africa 2023'!B357</f>
        <v>2014600</v>
      </c>
      <c r="X43" s="85">
        <f>+'[1]Ex-Africa 2023'!B457+'[1]Ex-Africa 2023'!B556+'[1]Ex-Africa 2023'!B655+'[1]Ex-Africa 2023'!B754</f>
        <v>0</v>
      </c>
      <c r="Y43" s="85">
        <f>+'[1]Ex-Africa 2023'!B854+'[1]Ex-Africa 2023'!B953+'[1]Ex-Africa 2023'!B1052+'[1]Ex-Africa 2023'!B1151</f>
        <v>0</v>
      </c>
      <c r="Z43" s="141">
        <f t="shared" si="2"/>
        <v>2014600</v>
      </c>
      <c r="AB43" s="140">
        <f>+'[1]Ex-Africa 2024'!B60+'[1]Ex-Africa 2024'!B159+'[1]Ex-Africa 2024'!B258+'[1]Ex-Africa 2024'!B357</f>
        <v>365000</v>
      </c>
      <c r="AC43" s="85">
        <f>+'[1]Ex-Africa 2024'!B457+'[1]Ex-Africa 2024'!B556+'[1]Ex-Africa 2024'!B655+'[1]Ex-Africa 2024'!B754</f>
        <v>0</v>
      </c>
      <c r="AD43" s="85">
        <f>+'[1]Ex-Africa 2024'!B854+'[1]Ex-Africa 2024'!B953+'[1]Ex-Africa 2024'!B1052+'[1]Ex-Africa 2024'!B1151</f>
        <v>0</v>
      </c>
      <c r="AE43" s="141">
        <f t="shared" si="3"/>
        <v>365000</v>
      </c>
      <c r="AG43" s="140">
        <f>+'[1]Ex-Africa 2025'!B60+'[1]Ex-Africa 2025'!B159+'[1]Ex-Africa 2025'!B258+'[1]Ex-Africa 2025'!B357</f>
        <v>0</v>
      </c>
      <c r="AH43" s="85">
        <f>+'[1]Ex-Africa 2025'!B457+'[1]Ex-Africa 2025'!B556+'[1]Ex-Africa 2025'!B655+'[1]Ex-Africa 2025'!B754</f>
        <v>0</v>
      </c>
      <c r="AI43" s="85">
        <f>+'[1]Ex-Africa 2025'!B854+'[1]Ex-Africa 2025'!B953+'[1]Ex-Africa 2025'!B1052+'[1]Ex-Africa 2025'!B1151</f>
        <v>0</v>
      </c>
      <c r="AJ43" s="141">
        <f t="shared" si="4"/>
        <v>0</v>
      </c>
    </row>
    <row r="44" spans="1:36" x14ac:dyDescent="0.25">
      <c r="A44" t="s">
        <v>162</v>
      </c>
      <c r="C44" s="140">
        <v>634083</v>
      </c>
      <c r="D44" s="85">
        <v>0</v>
      </c>
      <c r="E44" s="85">
        <v>0</v>
      </c>
      <c r="F44" s="141">
        <v>634083</v>
      </c>
      <c r="H44" s="140">
        <v>197790</v>
      </c>
      <c r="I44" s="85">
        <v>0</v>
      </c>
      <c r="J44" s="85">
        <v>0</v>
      </c>
      <c r="K44" s="141">
        <v>197790</v>
      </c>
      <c r="M44" s="140">
        <f>+'[1]Ex Africa 2021'!B61+'[1]Ex Africa 2021'!B160+'[1]Ex Africa 2021'!B259+'[1]Ex Africa 2021'!B358</f>
        <v>108772</v>
      </c>
      <c r="N44" s="85">
        <f>+'[1]Ex Africa 2021'!B458+'[1]Ex Africa 2021'!B557+'[1]Ex Africa 2021'!B656+'[1]Ex Africa 2021'!B755</f>
        <v>0</v>
      </c>
      <c r="O44" s="85">
        <f>+'[1]Ex Africa 2021'!B855+'[1]Ex Africa 2021'!B954+'[1]Ex Africa 2021'!B1053+'[1]Ex Africa 2021'!B1152</f>
        <v>0</v>
      </c>
      <c r="P44" s="141">
        <f t="shared" si="0"/>
        <v>108772</v>
      </c>
      <c r="R44" s="140">
        <f>+'[1]Ex Africa 2022'!B61+'[1]Ex Africa 2022'!B160+'[1]Ex Africa 2022'!B259+'[1]Ex Africa 2022'!B358</f>
        <v>180200</v>
      </c>
      <c r="S44" s="85">
        <f>+'[1]Ex Africa 2022'!B458+'[1]Ex Africa 2022'!B557+'[1]Ex Africa 2022'!B656+'[1]Ex Africa 2022'!B755</f>
        <v>0</v>
      </c>
      <c r="T44" s="85">
        <f>+'[1]Ex Africa 2022'!B855+'[1]Ex Africa 2022'!B954+'[1]Ex Africa 2022'!B1053+'[1]Ex Africa 2022'!B1152</f>
        <v>0</v>
      </c>
      <c r="U44" s="141">
        <f t="shared" si="1"/>
        <v>180200</v>
      </c>
      <c r="W44" s="140">
        <f>+'[1]Ex-Africa 2023'!B61+'[1]Ex-Africa 2023'!B160+'[1]Ex-Africa 2023'!B259+'[1]Ex-Africa 2023'!B358</f>
        <v>2000</v>
      </c>
      <c r="X44" s="85">
        <f>+'[1]Ex-Africa 2023'!B458+'[1]Ex-Africa 2023'!B557+'[1]Ex-Africa 2023'!B656+'[1]Ex-Africa 2023'!B755</f>
        <v>0</v>
      </c>
      <c r="Y44" s="85">
        <f>+'[1]Ex-Africa 2023'!B855+'[1]Ex-Africa 2023'!B954+'[1]Ex-Africa 2023'!B1053+'[1]Ex-Africa 2023'!B1152</f>
        <v>0</v>
      </c>
      <c r="Z44" s="141">
        <f t="shared" si="2"/>
        <v>2000</v>
      </c>
      <c r="AB44" s="140">
        <f>+'[1]Ex-Africa 2024'!B61+'[1]Ex-Africa 2024'!B160+'[1]Ex-Africa 2024'!B259+'[1]Ex-Africa 2024'!B358</f>
        <v>0</v>
      </c>
      <c r="AC44" s="85">
        <f>+'[1]Ex-Africa 2024'!B458+'[1]Ex-Africa 2024'!B557+'[1]Ex-Africa 2024'!B656+'[1]Ex-Africa 2024'!B755</f>
        <v>0</v>
      </c>
      <c r="AD44" s="85">
        <f>+'[1]Ex-Africa 2024'!B855+'[1]Ex-Africa 2024'!B954+'[1]Ex-Africa 2024'!B1053+'[1]Ex-Africa 2024'!B1152</f>
        <v>0</v>
      </c>
      <c r="AE44" s="141">
        <f t="shared" si="3"/>
        <v>0</v>
      </c>
      <c r="AG44" s="140">
        <f>+'[1]Ex-Africa 2025'!B61+'[1]Ex-Africa 2025'!B160+'[1]Ex-Africa 2025'!B259+'[1]Ex-Africa 2025'!B358</f>
        <v>0</v>
      </c>
      <c r="AH44" s="85">
        <f>+'[1]Ex-Africa 2025'!B458+'[1]Ex-Africa 2025'!B557+'[1]Ex-Africa 2025'!B656+'[1]Ex-Africa 2025'!B755</f>
        <v>0</v>
      </c>
      <c r="AI44" s="85">
        <f>+'[1]Ex-Africa 2025'!B855+'[1]Ex-Africa 2025'!B954+'[1]Ex-Africa 2025'!B1053+'[1]Ex-Africa 2025'!B1152</f>
        <v>0</v>
      </c>
      <c r="AJ44" s="141">
        <f t="shared" si="4"/>
        <v>0</v>
      </c>
    </row>
    <row r="45" spans="1:36" x14ac:dyDescent="0.25">
      <c r="A45" t="s">
        <v>163</v>
      </c>
      <c r="C45" s="140">
        <v>7000</v>
      </c>
      <c r="D45" s="85">
        <v>121510</v>
      </c>
      <c r="E45" s="85">
        <v>0</v>
      </c>
      <c r="F45" s="141">
        <v>128510</v>
      </c>
      <c r="H45" s="140">
        <v>32310</v>
      </c>
      <c r="I45" s="85">
        <v>64250</v>
      </c>
      <c r="J45" s="85">
        <v>0</v>
      </c>
      <c r="K45" s="141">
        <v>96560</v>
      </c>
      <c r="M45" s="140">
        <f>+'[1]Ex Africa 2021'!B62+'[1]Ex Africa 2021'!B161+'[1]Ex Africa 2021'!B260+'[1]Ex Africa 2021'!B359</f>
        <v>3790</v>
      </c>
      <c r="N45" s="85">
        <f>+'[1]Ex Africa 2021'!B459+'[1]Ex Africa 2021'!B558+'[1]Ex Africa 2021'!B657+'[1]Ex Africa 2021'!B756</f>
        <v>113000</v>
      </c>
      <c r="O45" s="85">
        <f>+'[1]Ex Africa 2021'!B856+'[1]Ex Africa 2021'!B955+'[1]Ex Africa 2021'!B1054+'[1]Ex Africa 2021'!B1153</f>
        <v>0</v>
      </c>
      <c r="P45" s="141">
        <f t="shared" si="0"/>
        <v>116790</v>
      </c>
      <c r="R45" s="140">
        <f>+'[1]Ex Africa 2022'!B62+'[1]Ex Africa 2022'!B161+'[1]Ex Africa 2022'!B260+'[1]Ex Africa 2022'!B359</f>
        <v>5000</v>
      </c>
      <c r="S45" s="85">
        <f>+'[1]Ex Africa 2022'!B459+'[1]Ex Africa 2022'!B558+'[1]Ex Africa 2022'!B657+'[1]Ex Africa 2022'!B756</f>
        <v>130000</v>
      </c>
      <c r="T45" s="85">
        <f>+'[1]Ex Africa 2022'!B856+'[1]Ex Africa 2022'!B955+'[1]Ex Africa 2022'!B1054+'[1]Ex Africa 2022'!B1153</f>
        <v>0</v>
      </c>
      <c r="U45" s="141">
        <f t="shared" si="1"/>
        <v>135000</v>
      </c>
      <c r="W45" s="140">
        <f>+'[1]Ex-Africa 2023'!B62+'[1]Ex-Africa 2023'!B161+'[1]Ex-Africa 2023'!B260+'[1]Ex-Africa 2023'!B359</f>
        <v>0</v>
      </c>
      <c r="X45" s="85">
        <f>+'[1]Ex-Africa 2023'!B459+'[1]Ex-Africa 2023'!B558+'[1]Ex-Africa 2023'!B657+'[1]Ex-Africa 2023'!B756</f>
        <v>82750</v>
      </c>
      <c r="Y45" s="85">
        <f>+'[1]Ex-Africa 2023'!B856+'[1]Ex-Africa 2023'!B955+'[1]Ex-Africa 2023'!B1054+'[1]Ex-Africa 2023'!B1153</f>
        <v>44000</v>
      </c>
      <c r="Z45" s="141">
        <f t="shared" si="2"/>
        <v>126750</v>
      </c>
      <c r="AB45" s="140">
        <f>+'[1]Ex-Africa 2024'!B62+'[1]Ex-Africa 2024'!B161+'[1]Ex-Africa 2024'!B260+'[1]Ex-Africa 2024'!B359</f>
        <v>100</v>
      </c>
      <c r="AC45" s="85">
        <f>+'[1]Ex-Africa 2024'!B459+'[1]Ex-Africa 2024'!B558+'[1]Ex-Africa 2024'!B657+'[1]Ex-Africa 2024'!B756</f>
        <v>71000</v>
      </c>
      <c r="AD45" s="85">
        <f>+'[1]Ex-Africa 2024'!B856+'[1]Ex-Africa 2024'!B955+'[1]Ex-Africa 2024'!B1054+'[1]Ex-Africa 2024'!B1153</f>
        <v>42000</v>
      </c>
      <c r="AE45" s="141">
        <f t="shared" si="3"/>
        <v>113100</v>
      </c>
      <c r="AG45" s="140">
        <f>+'[1]Ex-Africa 2025'!B62+'[1]Ex-Africa 2025'!B161+'[1]Ex-Africa 2025'!B260+'[1]Ex-Africa 2025'!B359</f>
        <v>0</v>
      </c>
      <c r="AH45" s="85">
        <f>+'[1]Ex-Africa 2025'!B459+'[1]Ex-Africa 2025'!B558+'[1]Ex-Africa 2025'!B657+'[1]Ex-Africa 2025'!B756</f>
        <v>17750</v>
      </c>
      <c r="AI45" s="85">
        <f>+'[1]Ex-Africa 2025'!B856+'[1]Ex-Africa 2025'!B955+'[1]Ex-Africa 2025'!B1054+'[1]Ex-Africa 2025'!B1153</f>
        <v>0</v>
      </c>
      <c r="AJ45" s="141">
        <f t="shared" si="4"/>
        <v>17750</v>
      </c>
    </row>
    <row r="46" spans="1:36" x14ac:dyDescent="0.25">
      <c r="A46" t="s">
        <v>165</v>
      </c>
      <c r="C46" s="140">
        <v>352122</v>
      </c>
      <c r="D46" s="85">
        <v>0</v>
      </c>
      <c r="E46" s="85">
        <v>0</v>
      </c>
      <c r="F46" s="141">
        <v>352122</v>
      </c>
      <c r="H46" s="140">
        <v>0</v>
      </c>
      <c r="I46" s="85">
        <v>0</v>
      </c>
      <c r="J46" s="85">
        <v>0</v>
      </c>
      <c r="K46" s="141">
        <v>0</v>
      </c>
      <c r="M46" s="140">
        <f>+'[1]Ex Africa 2021'!B65+'[1]Ex Africa 2021'!B164+'[1]Ex Africa 2021'!B263+'[1]Ex Africa 2021'!B362</f>
        <v>0</v>
      </c>
      <c r="N46" s="85">
        <f>+'[1]Ex Africa 2021'!B462+'[1]Ex Africa 2021'!B561+'[1]Ex Africa 2021'!B660+'[1]Ex Africa 2021'!B759</f>
        <v>0</v>
      </c>
      <c r="O46" s="85">
        <f>+'[1]Ex Africa 2021'!B859+'[1]Ex Africa 2021'!B958+'[1]Ex Africa 2021'!B1057+'[1]Ex Africa 2021'!B1156</f>
        <v>0</v>
      </c>
      <c r="P46" s="141">
        <f t="shared" si="0"/>
        <v>0</v>
      </c>
      <c r="R46" s="140">
        <f>+'[1]Ex Africa 2022'!B65+'[1]Ex Africa 2022'!B164+'[1]Ex Africa 2022'!B263+'[1]Ex Africa 2022'!B362</f>
        <v>282440</v>
      </c>
      <c r="S46" s="85">
        <f>+'[1]Ex Africa 2022'!B462+'[1]Ex Africa 2022'!B561+'[1]Ex Africa 2022'!B660+'[1]Ex Africa 2022'!B759</f>
        <v>0</v>
      </c>
      <c r="T46" s="85">
        <f>+'[1]Ex Africa 2022'!B859+'[1]Ex Africa 2022'!B958+'[1]Ex Africa 2022'!B1057+'[1]Ex Africa 2022'!B1156</f>
        <v>0</v>
      </c>
      <c r="U46" s="141">
        <f t="shared" si="1"/>
        <v>282440</v>
      </c>
      <c r="W46" s="140">
        <f>+'[1]Ex-Africa 2023'!B65+'[1]Ex-Africa 2023'!B164+'[1]Ex-Africa 2023'!B263+'[1]Ex-Africa 2023'!B362</f>
        <v>97750</v>
      </c>
      <c r="X46" s="85">
        <f>+'[1]Ex-Africa 2023'!B462+'[1]Ex-Africa 2023'!B561+'[1]Ex-Africa 2023'!B660+'[1]Ex-Africa 2023'!B759</f>
        <v>0</v>
      </c>
      <c r="Y46" s="85">
        <f>+'[1]Ex-Africa 2023'!B859+'[1]Ex-Africa 2023'!B958+'[1]Ex-Africa 2023'!B1057+'[1]Ex-Africa 2023'!B1156</f>
        <v>0</v>
      </c>
      <c r="Z46" s="141">
        <f t="shared" si="2"/>
        <v>97750</v>
      </c>
      <c r="AB46" s="140">
        <f>+'[1]Ex-Africa 2024'!B65+'[1]Ex-Africa 2024'!B164+'[1]Ex-Africa 2024'!B263+'[1]Ex-Africa 2024'!B362</f>
        <v>95600</v>
      </c>
      <c r="AC46" s="85">
        <f>+'[1]Ex-Africa 2024'!B462+'[1]Ex-Africa 2024'!B561+'[1]Ex-Africa 2024'!B660+'[1]Ex-Africa 2024'!B759</f>
        <v>0</v>
      </c>
      <c r="AD46" s="85">
        <f>+'[1]Ex-Africa 2024'!B859+'[1]Ex-Africa 2024'!B958+'[1]Ex-Africa 2024'!B1057+'[1]Ex-Africa 2024'!B1156</f>
        <v>0</v>
      </c>
      <c r="AE46" s="141">
        <f t="shared" si="3"/>
        <v>95600</v>
      </c>
      <c r="AG46" s="140">
        <f>+'[1]Ex-Africa 2025'!B65+'[1]Ex-Africa 2025'!B164+'[1]Ex-Africa 2025'!B263+'[1]Ex-Africa 2025'!B362</f>
        <v>0</v>
      </c>
      <c r="AH46" s="85">
        <f>+'[1]Ex-Africa 2025'!B462+'[1]Ex-Africa 2025'!B561+'[1]Ex-Africa 2025'!B660+'[1]Ex-Africa 2025'!B759</f>
        <v>0</v>
      </c>
      <c r="AI46" s="85">
        <f>+'[1]Ex-Africa 2025'!B859+'[1]Ex-Africa 2025'!B958+'[1]Ex-Africa 2025'!B1057+'[1]Ex-Africa 2025'!B1156</f>
        <v>0</v>
      </c>
      <c r="AJ46" s="141">
        <f t="shared" si="4"/>
        <v>0</v>
      </c>
    </row>
    <row r="47" spans="1:36" x14ac:dyDescent="0.25">
      <c r="A47" t="s">
        <v>167</v>
      </c>
      <c r="C47" s="140">
        <v>16800</v>
      </c>
      <c r="D47" s="85">
        <v>0</v>
      </c>
      <c r="E47" s="85">
        <v>0</v>
      </c>
      <c r="F47" s="141">
        <v>16800</v>
      </c>
      <c r="H47" s="140">
        <v>0</v>
      </c>
      <c r="I47" s="85">
        <v>0</v>
      </c>
      <c r="J47" s="85">
        <v>0</v>
      </c>
      <c r="K47" s="141">
        <v>0</v>
      </c>
      <c r="M47" s="140">
        <f>+'[1]Ex Africa 2021'!B67+'[1]Ex Africa 2021'!B166+'[1]Ex Africa 2021'!B265+'[1]Ex Africa 2021'!B364</f>
        <v>0</v>
      </c>
      <c r="N47" s="85">
        <f>+'[1]Ex Africa 2021'!B464+'[1]Ex Africa 2021'!B563+'[1]Ex Africa 2021'!B662+'[1]Ex Africa 2021'!B761</f>
        <v>0</v>
      </c>
      <c r="O47" s="85">
        <f>+'[1]Ex Africa 2021'!B861+'[1]Ex Africa 2021'!B960+'[1]Ex Africa 2021'!B1059+'[1]Ex Africa 2021'!B1158</f>
        <v>0</v>
      </c>
      <c r="P47" s="141">
        <f t="shared" si="0"/>
        <v>0</v>
      </c>
      <c r="R47" s="140">
        <f>+'[1]Ex Africa 2022'!B67+'[1]Ex Africa 2022'!B166+'[1]Ex Africa 2022'!B265+'[1]Ex Africa 2022'!B364</f>
        <v>0</v>
      </c>
      <c r="S47" s="85">
        <f>+'[1]Ex Africa 2022'!B464+'[1]Ex Africa 2022'!B563+'[1]Ex Africa 2022'!B662+'[1]Ex Africa 2022'!B761</f>
        <v>0</v>
      </c>
      <c r="T47" s="85">
        <f>+'[1]Ex Africa 2022'!B861+'[1]Ex Africa 2022'!B960+'[1]Ex Africa 2022'!B1059+'[1]Ex Africa 2022'!B1158</f>
        <v>0</v>
      </c>
      <c r="U47" s="141">
        <f t="shared" si="1"/>
        <v>0</v>
      </c>
      <c r="W47" s="140">
        <f>+'[1]Ex-Africa 2023'!B67+'[1]Ex-Africa 2023'!B166+'[1]Ex-Africa 2023'!B265+'[1]Ex-Africa 2023'!B364</f>
        <v>0</v>
      </c>
      <c r="X47" s="85">
        <f>+'[1]Ex-Africa 2023'!B464+'[1]Ex-Africa 2023'!B563+'[1]Ex-Africa 2023'!B662+'[1]Ex-Africa 2023'!B761</f>
        <v>0</v>
      </c>
      <c r="Y47" s="85">
        <f>+'[1]Ex-Africa 2023'!B861+'[1]Ex-Africa 2023'!B960+'[1]Ex-Africa 2023'!B1059+'[1]Ex-Africa 2023'!B1158</f>
        <v>0</v>
      </c>
      <c r="Z47" s="141">
        <f t="shared" si="2"/>
        <v>0</v>
      </c>
      <c r="AB47" s="140">
        <f>+'[1]Ex-Africa 2024'!B67+'[1]Ex-Africa 2024'!B166+'[1]Ex-Africa 2024'!B265+'[1]Ex-Africa 2024'!B364</f>
        <v>16000</v>
      </c>
      <c r="AC47" s="85">
        <f>+'[1]Ex-Africa 2024'!B464+'[1]Ex-Africa 2024'!B563+'[1]Ex-Africa 2024'!B662+'[1]Ex-Africa 2024'!B761</f>
        <v>0</v>
      </c>
      <c r="AD47" s="85">
        <f>+'[1]Ex-Africa 2024'!B861+'[1]Ex-Africa 2024'!B960+'[1]Ex-Africa 2024'!B1059+'[1]Ex-Africa 2024'!B1158</f>
        <v>0</v>
      </c>
      <c r="AE47" s="141">
        <f t="shared" si="3"/>
        <v>16000</v>
      </c>
      <c r="AG47" s="140">
        <f>+'[1]Ex-Africa 2025'!B67+'[1]Ex-Africa 2025'!B166+'[1]Ex-Africa 2025'!B265+'[1]Ex-Africa 2025'!B364</f>
        <v>0</v>
      </c>
      <c r="AH47" s="85">
        <f>+'[1]Ex-Africa 2025'!B464+'[1]Ex-Africa 2025'!B563+'[1]Ex-Africa 2025'!B662+'[1]Ex-Africa 2025'!B761</f>
        <v>0</v>
      </c>
      <c r="AI47" s="85">
        <f>+'[1]Ex-Africa 2025'!B861+'[1]Ex-Africa 2025'!B960+'[1]Ex-Africa 2025'!B1059+'[1]Ex-Africa 2025'!B1158</f>
        <v>0</v>
      </c>
      <c r="AJ47" s="141">
        <f t="shared" si="4"/>
        <v>0</v>
      </c>
    </row>
    <row r="48" spans="1:36" x14ac:dyDescent="0.25">
      <c r="A48" t="s">
        <v>168</v>
      </c>
      <c r="C48" s="140">
        <v>5317446</v>
      </c>
      <c r="D48" s="85">
        <v>0</v>
      </c>
      <c r="E48" s="85">
        <v>0</v>
      </c>
      <c r="F48" s="141">
        <v>5317446</v>
      </c>
      <c r="H48" s="140">
        <v>2156000</v>
      </c>
      <c r="I48" s="85">
        <v>0</v>
      </c>
      <c r="J48" s="85">
        <v>0</v>
      </c>
      <c r="K48" s="141">
        <v>2156000</v>
      </c>
      <c r="M48" s="140">
        <f>+'[1]Ex Africa 2021'!B68+'[1]Ex Africa 2021'!B167+'[1]Ex Africa 2021'!B266+'[1]Ex Africa 2021'!B365</f>
        <v>2407377</v>
      </c>
      <c r="N48" s="85">
        <f>+'[1]Ex Africa 2021'!B465+'[1]Ex Africa 2021'!B564+'[1]Ex Africa 2021'!B663+'[1]Ex Africa 2021'!B762</f>
        <v>1000</v>
      </c>
      <c r="O48" s="85">
        <f>+'[1]Ex Africa 2021'!B862+'[1]Ex Africa 2021'!B961+'[1]Ex Africa 2021'!B1060+'[1]Ex Africa 2021'!B1159</f>
        <v>0</v>
      </c>
      <c r="P48" s="141">
        <f t="shared" si="0"/>
        <v>2408377</v>
      </c>
      <c r="R48" s="140">
        <f>+'[1]Ex Africa 2022'!B68+'[1]Ex Africa 2022'!B167+'[1]Ex Africa 2022'!B266+'[1]Ex Africa 2022'!B365</f>
        <v>4746597</v>
      </c>
      <c r="S48" s="85">
        <f>+'[1]Ex Africa 2022'!B465+'[1]Ex Africa 2022'!B564+'[1]Ex Africa 2022'!B663+'[1]Ex Africa 2022'!B762</f>
        <v>52250</v>
      </c>
      <c r="T48" s="85">
        <f>+'[1]Ex Africa 2022'!B862+'[1]Ex Africa 2022'!B961+'[1]Ex Africa 2022'!B1060+'[1]Ex Africa 2022'!B1159</f>
        <v>0</v>
      </c>
      <c r="U48" s="141">
        <f t="shared" si="1"/>
        <v>4798847</v>
      </c>
      <c r="W48" s="140">
        <f>+'[1]Ex-Africa 2023'!B68+'[1]Ex-Africa 2023'!B167+'[1]Ex-Africa 2023'!B266+'[1]Ex-Africa 2023'!B365</f>
        <v>12318550</v>
      </c>
      <c r="X48" s="85">
        <f>+'[1]Ex-Africa 2023'!B465+'[1]Ex-Africa 2023'!B564+'[1]Ex-Africa 2023'!B663+'[1]Ex-Africa 2023'!B762</f>
        <v>32500</v>
      </c>
      <c r="Y48" s="85">
        <f>+'[1]Ex-Africa 2023'!B862+'[1]Ex-Africa 2023'!B961+'[1]Ex-Africa 2023'!B1060+'[1]Ex-Africa 2023'!B1159</f>
        <v>0</v>
      </c>
      <c r="Z48" s="141">
        <f t="shared" si="2"/>
        <v>12351050</v>
      </c>
      <c r="AB48" s="140">
        <f>+'[1]Ex-Africa 2024'!B68+'[1]Ex-Africa 2024'!B167+'[1]Ex-Africa 2024'!B266+'[1]Ex-Africa 2024'!B365</f>
        <v>865221</v>
      </c>
      <c r="AC48" s="85">
        <f>+'[1]Ex-Africa 2024'!B465+'[1]Ex-Africa 2024'!B564+'[1]Ex-Africa 2024'!B663+'[1]Ex-Africa 2024'!B762</f>
        <v>0</v>
      </c>
      <c r="AD48" s="85">
        <f>+'[1]Ex-Africa 2024'!B862+'[1]Ex-Africa 2024'!B961+'[1]Ex-Africa 2024'!B1060+'[1]Ex-Africa 2024'!B1159</f>
        <v>0</v>
      </c>
      <c r="AE48" s="141">
        <f t="shared" si="3"/>
        <v>865221</v>
      </c>
      <c r="AG48" s="140">
        <f>+'[1]Ex-Africa 2025'!B68+'[1]Ex-Africa 2025'!B167+'[1]Ex-Africa 2025'!B266+'[1]Ex-Africa 2025'!B365</f>
        <v>0</v>
      </c>
      <c r="AH48" s="85">
        <f>+'[1]Ex-Africa 2025'!B465+'[1]Ex-Africa 2025'!B564+'[1]Ex-Africa 2025'!B663+'[1]Ex-Africa 2025'!B762</f>
        <v>0</v>
      </c>
      <c r="AI48" s="85">
        <f>+'[1]Ex-Africa 2025'!B862+'[1]Ex-Africa 2025'!B961+'[1]Ex-Africa 2025'!B1060+'[1]Ex-Africa 2025'!B1159</f>
        <v>0</v>
      </c>
      <c r="AJ48" s="141">
        <f t="shared" si="4"/>
        <v>0</v>
      </c>
    </row>
    <row r="49" spans="1:36" x14ac:dyDescent="0.25">
      <c r="A49" t="s">
        <v>169</v>
      </c>
      <c r="C49" s="140">
        <v>122416</v>
      </c>
      <c r="D49" s="85">
        <v>0</v>
      </c>
      <c r="E49" s="85">
        <v>0</v>
      </c>
      <c r="F49" s="141">
        <v>122416</v>
      </c>
      <c r="H49" s="140">
        <v>71458</v>
      </c>
      <c r="I49" s="85">
        <v>0</v>
      </c>
      <c r="J49" s="85">
        <v>0</v>
      </c>
      <c r="K49" s="141">
        <v>71458</v>
      </c>
      <c r="M49" s="140">
        <f>+'[1]Ex Africa 2021'!B69+'[1]Ex Africa 2021'!B168+'[1]Ex Africa 2021'!B267+'[1]Ex Africa 2021'!B366</f>
        <v>62350</v>
      </c>
      <c r="N49" s="85">
        <f>+'[1]Ex Africa 2021'!B466+'[1]Ex Africa 2021'!B565+'[1]Ex Africa 2021'!B664+'[1]Ex Africa 2021'!B763</f>
        <v>4000</v>
      </c>
      <c r="O49" s="85">
        <f>+'[1]Ex Africa 2021'!B863+'[1]Ex Africa 2021'!B962+'[1]Ex Africa 2021'!B1061+'[1]Ex Africa 2021'!B1160</f>
        <v>0</v>
      </c>
      <c r="P49" s="141">
        <f t="shared" si="0"/>
        <v>66350</v>
      </c>
      <c r="R49" s="140">
        <f>+'[1]Ex Africa 2022'!B69+'[1]Ex Africa 2022'!B168+'[1]Ex Africa 2022'!B267+'[1]Ex Africa 2022'!B366</f>
        <v>113511</v>
      </c>
      <c r="S49" s="85">
        <f>+'[1]Ex Africa 2022'!B466+'[1]Ex Africa 2022'!B565+'[1]Ex Africa 2022'!B664+'[1]Ex Africa 2022'!B763</f>
        <v>0</v>
      </c>
      <c r="T49" s="85">
        <f>+'[1]Ex Africa 2022'!B863+'[1]Ex Africa 2022'!B962+'[1]Ex Africa 2022'!B1061+'[1]Ex Africa 2022'!B1160</f>
        <v>0</v>
      </c>
      <c r="U49" s="141">
        <f t="shared" si="1"/>
        <v>113511</v>
      </c>
      <c r="W49" s="140">
        <f>+'[1]Ex-Africa 2023'!B69+'[1]Ex-Africa 2023'!B168+'[1]Ex-Africa 2023'!B267+'[1]Ex-Africa 2023'!B366</f>
        <v>52705</v>
      </c>
      <c r="X49" s="85">
        <f>+'[1]Ex-Africa 2023'!B466+'[1]Ex-Africa 2023'!B565+'[1]Ex-Africa 2023'!B664+'[1]Ex-Africa 2023'!B763</f>
        <v>0</v>
      </c>
      <c r="Y49" s="85">
        <f>+'[1]Ex-Africa 2023'!B863+'[1]Ex-Africa 2023'!B962+'[1]Ex-Africa 2023'!B1061+'[1]Ex-Africa 2023'!B1160</f>
        <v>0</v>
      </c>
      <c r="Z49" s="141">
        <f t="shared" si="2"/>
        <v>52705</v>
      </c>
      <c r="AB49" s="140">
        <f>+'[1]Ex-Africa 2024'!B69+'[1]Ex-Africa 2024'!B168+'[1]Ex-Africa 2024'!B267+'[1]Ex-Africa 2024'!B366</f>
        <v>51700</v>
      </c>
      <c r="AC49" s="85">
        <f>+'[1]Ex-Africa 2024'!B466+'[1]Ex-Africa 2024'!B565+'[1]Ex-Africa 2024'!B664+'[1]Ex-Africa 2024'!B763</f>
        <v>11000</v>
      </c>
      <c r="AD49" s="85">
        <f>+'[1]Ex-Africa 2024'!B863+'[1]Ex-Africa 2024'!B962+'[1]Ex-Africa 2024'!B1061+'[1]Ex-Africa 2024'!B1160</f>
        <v>0</v>
      </c>
      <c r="AE49" s="141">
        <f t="shared" si="3"/>
        <v>62700</v>
      </c>
      <c r="AG49" s="140">
        <f>+'[1]Ex-Africa 2025'!B69+'[1]Ex-Africa 2025'!B168+'[1]Ex-Africa 2025'!B267+'[1]Ex-Africa 2025'!B366</f>
        <v>15900</v>
      </c>
      <c r="AH49" s="85">
        <f>+'[1]Ex-Africa 2025'!B466+'[1]Ex-Africa 2025'!B565+'[1]Ex-Africa 2025'!B664+'[1]Ex-Africa 2025'!B763</f>
        <v>0</v>
      </c>
      <c r="AI49" s="85">
        <f>+'[1]Ex-Africa 2025'!B863+'[1]Ex-Africa 2025'!B962+'[1]Ex-Africa 2025'!B1061+'[1]Ex-Africa 2025'!B1160</f>
        <v>0</v>
      </c>
      <c r="AJ49" s="141">
        <f t="shared" si="4"/>
        <v>15900</v>
      </c>
    </row>
    <row r="50" spans="1:36" x14ac:dyDescent="0.25">
      <c r="A50" t="s">
        <v>204</v>
      </c>
      <c r="C50" s="140">
        <v>2188400</v>
      </c>
      <c r="D50" s="85">
        <v>0</v>
      </c>
      <c r="E50" s="85">
        <v>0</v>
      </c>
      <c r="F50" s="141">
        <v>2188400</v>
      </c>
      <c r="H50" s="140">
        <v>1872400</v>
      </c>
      <c r="I50" s="85">
        <v>0</v>
      </c>
      <c r="J50" s="85">
        <v>0</v>
      </c>
      <c r="K50" s="141">
        <v>1872400</v>
      </c>
      <c r="M50" s="140">
        <f>+'[1]Ex Africa 2021'!B70+'[1]Ex Africa 2021'!B169+'[1]Ex Africa 2021'!B268+'[1]Ex Africa 2021'!B367</f>
        <v>1300100</v>
      </c>
      <c r="N50" s="85">
        <f>+'[1]Ex Africa 2021'!B467+'[1]Ex Africa 2021'!B566+'[1]Ex Africa 2021'!B665+'[1]Ex Africa 2021'!B764</f>
        <v>0</v>
      </c>
      <c r="O50" s="85">
        <f>+'[1]Ex Africa 2021'!B864+'[1]Ex Africa 2021'!B963+'[1]Ex Africa 2021'!B1062+'[1]Ex Africa 2021'!B1161</f>
        <v>0</v>
      </c>
      <c r="P50" s="141">
        <f t="shared" si="0"/>
        <v>1300100</v>
      </c>
      <c r="R50" s="140">
        <f>+'[1]Ex Africa 2022'!B70+'[1]Ex Africa 2022'!B169+'[1]Ex Africa 2022'!B268+'[1]Ex Africa 2022'!B367</f>
        <v>1474200</v>
      </c>
      <c r="S50" s="85">
        <f>+'[1]Ex Africa 2022'!B467+'[1]Ex Africa 2022'!B566+'[1]Ex Africa 2022'!B665+'[1]Ex Africa 2022'!B764</f>
        <v>0</v>
      </c>
      <c r="T50" s="85">
        <f>+'[1]Ex Africa 2022'!B864+'[1]Ex Africa 2022'!B963+'[1]Ex Africa 2022'!B1062+'[1]Ex Africa 2022'!B1161</f>
        <v>0</v>
      </c>
      <c r="U50" s="141">
        <f t="shared" si="1"/>
        <v>1474200</v>
      </c>
      <c r="W50" s="140">
        <f>+'[1]Ex-Africa 2023'!B70+'[1]Ex-Africa 2023'!B169+'[1]Ex-Africa 2023'!B268+'[1]Ex-Africa 2023'!B367</f>
        <v>1008550</v>
      </c>
      <c r="X50" s="85">
        <f>+'[1]Ex-Africa 2023'!B467+'[1]Ex-Africa 2023'!B566+'[1]Ex-Africa 2023'!B665+'[1]Ex-Africa 2023'!B764</f>
        <v>0</v>
      </c>
      <c r="Y50" s="85">
        <f>+'[1]Ex-Africa 2023'!B864+'[1]Ex-Africa 2023'!B963+'[1]Ex-Africa 2023'!B1062+'[1]Ex-Africa 2023'!B1161</f>
        <v>60000</v>
      </c>
      <c r="Z50" s="141">
        <f t="shared" si="2"/>
        <v>1068550</v>
      </c>
      <c r="AB50" s="140">
        <f>+'[1]Ex-Africa 2024'!B70+'[1]Ex-Africa 2024'!B169+'[1]Ex-Africa 2024'!B268+'[1]Ex-Africa 2024'!B367</f>
        <v>1560550</v>
      </c>
      <c r="AC50" s="85">
        <f>+'[1]Ex-Africa 2024'!B467+'[1]Ex-Africa 2024'!B566+'[1]Ex-Africa 2024'!B665+'[1]Ex-Africa 2024'!B764</f>
        <v>0</v>
      </c>
      <c r="AD50" s="85">
        <f>+'[1]Ex-Africa 2024'!B864+'[1]Ex-Africa 2024'!B963+'[1]Ex-Africa 2024'!B1062+'[1]Ex-Africa 2024'!B1161</f>
        <v>0</v>
      </c>
      <c r="AE50" s="141">
        <f t="shared" ref="AE50:AE71" si="5">SUM(AB50:AD50)</f>
        <v>1560550</v>
      </c>
      <c r="AG50" s="140">
        <f>+'[1]Ex-Africa 2025'!B70+'[1]Ex-Africa 2025'!B169+'[1]Ex-Africa 2025'!B268+'[1]Ex-Africa 2025'!B367</f>
        <v>311050</v>
      </c>
      <c r="AH50" s="85">
        <f>+'[1]Ex-Africa 2025'!B467+'[1]Ex-Africa 2025'!B566+'[1]Ex-Africa 2025'!B665+'[1]Ex-Africa 2025'!B764</f>
        <v>0</v>
      </c>
      <c r="AI50" s="85">
        <f>+'[1]Ex-Africa 2025'!B864+'[1]Ex-Africa 2025'!B963+'[1]Ex-Africa 2025'!B1062+'[1]Ex-Africa 2025'!B1161</f>
        <v>0</v>
      </c>
      <c r="AJ50" s="141">
        <f t="shared" ref="AJ50:AJ72" si="6">SUM(AG50:AI50)</f>
        <v>311050</v>
      </c>
    </row>
    <row r="51" spans="1:36" x14ac:dyDescent="0.25">
      <c r="A51" t="s">
        <v>172</v>
      </c>
      <c r="C51" s="140">
        <v>61269</v>
      </c>
      <c r="D51" s="85">
        <v>10250</v>
      </c>
      <c r="E51" s="85">
        <v>0</v>
      </c>
      <c r="F51" s="141">
        <v>71519</v>
      </c>
      <c r="H51" s="140">
        <v>0</v>
      </c>
      <c r="I51" s="85">
        <v>0</v>
      </c>
      <c r="J51" s="85">
        <v>0</v>
      </c>
      <c r="K51" s="141">
        <v>0</v>
      </c>
      <c r="M51" s="140">
        <f>+'[1]Ex Africa 2021'!B72+'[1]Ex Africa 2021'!B171+'[1]Ex Africa 2021'!B270+'[1]Ex Africa 2021'!B369</f>
        <v>159450</v>
      </c>
      <c r="N51" s="85">
        <f>+'[1]Ex Africa 2021'!B469+'[1]Ex Africa 2021'!B568+'[1]Ex Africa 2021'!B667+'[1]Ex Africa 2021'!B766</f>
        <v>0</v>
      </c>
      <c r="O51" s="85">
        <f>+'[1]Ex Africa 2021'!B866+'[1]Ex Africa 2021'!B965+'[1]Ex Africa 2021'!B1064+'[1]Ex Africa 2021'!B1163</f>
        <v>0</v>
      </c>
      <c r="P51" s="141">
        <f t="shared" ref="P51:P71" si="7">SUM(M51:O51)</f>
        <v>159450</v>
      </c>
      <c r="R51" s="140">
        <f>+'[1]Ex Africa 2022'!B72+'[1]Ex Africa 2022'!B171+'[1]Ex Africa 2022'!B270+'[1]Ex Africa 2022'!B369</f>
        <v>0</v>
      </c>
      <c r="S51" s="85">
        <f>+'[1]Ex Africa 2022'!B469+'[1]Ex Africa 2022'!B568+'[1]Ex Africa 2022'!B667+'[1]Ex Africa 2022'!B766</f>
        <v>0</v>
      </c>
      <c r="T51" s="85">
        <f>+'[1]Ex Africa 2022'!B866+'[1]Ex Africa 2022'!B965+'[1]Ex Africa 2022'!B1064+'[1]Ex Africa 2022'!B1163</f>
        <v>0</v>
      </c>
      <c r="U51" s="141">
        <f t="shared" ref="U51:U71" si="8">SUM(R51:T51)</f>
        <v>0</v>
      </c>
      <c r="W51" s="140">
        <f>+'[1]Ex-Africa 2023'!B72+'[1]Ex-Africa 2023'!B171+'[1]Ex-Africa 2023'!B270+'[1]Ex-Africa 2023'!B369</f>
        <v>9470</v>
      </c>
      <c r="X51" s="85">
        <f>+'[1]Ex-Africa 2023'!B469+'[1]Ex-Africa 2023'!B568+'[1]Ex-Africa 2023'!B667+'[1]Ex-Africa 2023'!B766</f>
        <v>0</v>
      </c>
      <c r="Y51" s="85">
        <f>+'[1]Ex-Africa 2023'!B866+'[1]Ex-Africa 2023'!B965+'[1]Ex-Africa 2023'!B1064+'[1]Ex-Africa 2023'!B1163</f>
        <v>0</v>
      </c>
      <c r="Z51" s="141">
        <f t="shared" ref="Z51:Z71" si="9">SUM(W51:Y51)</f>
        <v>9470</v>
      </c>
      <c r="AB51" s="140">
        <f>+'[1]Ex-Africa 2024'!B72+'[1]Ex-Africa 2024'!B171+'[1]Ex-Africa 2024'!B270+'[1]Ex-Africa 2024'!B369</f>
        <v>6300</v>
      </c>
      <c r="AC51" s="85">
        <f>+'[1]Ex-Africa 2024'!B469+'[1]Ex-Africa 2024'!B568+'[1]Ex-Africa 2024'!B667+'[1]Ex-Africa 2024'!B766</f>
        <v>0</v>
      </c>
      <c r="AD51" s="85">
        <f>+'[1]Ex-Africa 2024'!B866+'[1]Ex-Africa 2024'!B965+'[1]Ex-Africa 2024'!B1064+'[1]Ex-Africa 2024'!B1163</f>
        <v>0</v>
      </c>
      <c r="AE51" s="141">
        <f t="shared" si="5"/>
        <v>6300</v>
      </c>
      <c r="AG51" s="140">
        <f>+'[1]Ex-Africa 2025'!B72+'[1]Ex-Africa 2025'!B171+'[1]Ex-Africa 2025'!B270+'[1]Ex-Africa 2025'!B369</f>
        <v>0</v>
      </c>
      <c r="AH51" s="85">
        <f>+'[1]Ex-Africa 2025'!B469+'[1]Ex-Africa 2025'!B568+'[1]Ex-Africa 2025'!B667+'[1]Ex-Africa 2025'!B766</f>
        <v>0</v>
      </c>
      <c r="AI51" s="85">
        <f>+'[1]Ex-Africa 2025'!B866+'[1]Ex-Africa 2025'!B965+'[1]Ex-Africa 2025'!B1064+'[1]Ex-Africa 2025'!B1163</f>
        <v>0</v>
      </c>
      <c r="AJ51" s="141">
        <f t="shared" si="6"/>
        <v>0</v>
      </c>
    </row>
    <row r="52" spans="1:36" x14ac:dyDescent="0.25">
      <c r="A52" t="s">
        <v>173</v>
      </c>
      <c r="C52" s="140">
        <v>1075546</v>
      </c>
      <c r="D52" s="85">
        <v>9750</v>
      </c>
      <c r="E52" s="85">
        <v>0</v>
      </c>
      <c r="F52" s="141">
        <v>1085296</v>
      </c>
      <c r="H52" s="140">
        <v>487300</v>
      </c>
      <c r="I52" s="85">
        <v>0</v>
      </c>
      <c r="J52" s="85">
        <v>0</v>
      </c>
      <c r="K52" s="141">
        <v>487300</v>
      </c>
      <c r="M52" s="140">
        <f>+'[1]Ex Africa 2021'!B73+'[1]Ex Africa 2021'!B172+'[1]Ex Africa 2021'!B271+'[1]Ex Africa 2021'!B370</f>
        <v>563263</v>
      </c>
      <c r="N52" s="85">
        <f>+'[1]Ex Africa 2021'!B470+'[1]Ex Africa 2021'!B569+'[1]Ex Africa 2021'!B668+'[1]Ex Africa 2021'!B767</f>
        <v>0</v>
      </c>
      <c r="O52" s="85">
        <f>+'[1]Ex Africa 2021'!B867+'[1]Ex Africa 2021'!B966+'[1]Ex Africa 2021'!B1065+'[1]Ex Africa 2021'!B1164</f>
        <v>0</v>
      </c>
      <c r="P52" s="141">
        <f t="shared" si="7"/>
        <v>563263</v>
      </c>
      <c r="R52" s="140">
        <f>+'[1]Ex Africa 2022'!B73+'[1]Ex Africa 2022'!B172+'[1]Ex Africa 2022'!B271+'[1]Ex Africa 2022'!B370</f>
        <v>523772</v>
      </c>
      <c r="S52" s="85">
        <f>+'[1]Ex Africa 2022'!B470+'[1]Ex Africa 2022'!B569+'[1]Ex Africa 2022'!B668+'[1]Ex Africa 2022'!B767</f>
        <v>0</v>
      </c>
      <c r="T52" s="85">
        <f>+'[1]Ex Africa 2022'!B867+'[1]Ex Africa 2022'!B966+'[1]Ex Africa 2022'!B1065+'[1]Ex Africa 2022'!B1164</f>
        <v>0</v>
      </c>
      <c r="U52" s="141">
        <f t="shared" si="8"/>
        <v>523772</v>
      </c>
      <c r="W52" s="140">
        <f>+'[1]Ex-Africa 2023'!B73+'[1]Ex-Africa 2023'!B172+'[1]Ex-Africa 2023'!B271+'[1]Ex-Africa 2023'!B370</f>
        <v>232008</v>
      </c>
      <c r="X52" s="85">
        <f>+'[1]Ex-Africa 2023'!B470+'[1]Ex-Africa 2023'!B569+'[1]Ex-Africa 2023'!B668+'[1]Ex-Africa 2023'!B767</f>
        <v>0</v>
      </c>
      <c r="Y52" s="85">
        <f>+'[1]Ex-Africa 2023'!B867+'[1]Ex-Africa 2023'!B966+'[1]Ex-Africa 2023'!B1065+'[1]Ex-Africa 2023'!B1164</f>
        <v>0</v>
      </c>
      <c r="Z52" s="141">
        <f t="shared" si="9"/>
        <v>232008</v>
      </c>
      <c r="AB52" s="140">
        <f>+'[1]Ex-Africa 2024'!B73+'[1]Ex-Africa 2024'!B172+'[1]Ex-Africa 2024'!B271+'[1]Ex-Africa 2024'!B370</f>
        <v>376821</v>
      </c>
      <c r="AC52" s="85">
        <f>+'[1]Ex-Africa 2024'!B470+'[1]Ex-Africa 2024'!B569+'[1]Ex-Africa 2024'!B668+'[1]Ex-Africa 2024'!B767</f>
        <v>0</v>
      </c>
      <c r="AD52" s="85">
        <f>+'[1]Ex-Africa 2024'!B867+'[1]Ex-Africa 2024'!B966+'[1]Ex-Africa 2024'!B1065+'[1]Ex-Africa 2024'!B1164</f>
        <v>0</v>
      </c>
      <c r="AE52" s="141">
        <f t="shared" si="5"/>
        <v>376821</v>
      </c>
      <c r="AG52" s="140">
        <f>+'[1]Ex-Africa 2025'!B73+'[1]Ex-Africa 2025'!B172+'[1]Ex-Africa 2025'!B271+'[1]Ex-Africa 2025'!B370</f>
        <v>40254</v>
      </c>
      <c r="AH52" s="85">
        <f>+'[1]Ex-Africa 2025'!B470+'[1]Ex-Africa 2025'!B569+'[1]Ex-Africa 2025'!B668+'[1]Ex-Africa 2025'!B767</f>
        <v>80001</v>
      </c>
      <c r="AI52" s="85">
        <f>+'[1]Ex-Africa 2025'!B867+'[1]Ex-Africa 2025'!B966+'[1]Ex-Africa 2025'!B1065+'[1]Ex-Africa 2025'!B1164</f>
        <v>0</v>
      </c>
      <c r="AJ52" s="141">
        <f t="shared" si="6"/>
        <v>120255</v>
      </c>
    </row>
    <row r="53" spans="1:36" x14ac:dyDescent="0.25">
      <c r="A53" t="s">
        <v>176</v>
      </c>
      <c r="C53" s="140">
        <v>0</v>
      </c>
      <c r="D53" s="85">
        <v>0</v>
      </c>
      <c r="E53" s="85">
        <v>0</v>
      </c>
      <c r="F53" s="141">
        <v>0</v>
      </c>
      <c r="H53" s="140">
        <v>0</v>
      </c>
      <c r="I53" s="85">
        <v>0</v>
      </c>
      <c r="J53" s="85">
        <v>0</v>
      </c>
      <c r="K53" s="141">
        <v>0</v>
      </c>
      <c r="M53" s="140">
        <f>+'[1]Ex Africa 2021'!B76+'[1]Ex Africa 2021'!B175+'[1]Ex Africa 2021'!B274+'[1]Ex Africa 2021'!B373</f>
        <v>0</v>
      </c>
      <c r="N53" s="85">
        <f>+'[1]Ex Africa 2021'!B473+'[1]Ex Africa 2021'!B572+'[1]Ex Africa 2021'!B671+'[1]Ex Africa 2021'!B770</f>
        <v>0</v>
      </c>
      <c r="O53" s="85">
        <f>+'[1]Ex Africa 2021'!B870+'[1]Ex Africa 2021'!B969+'[1]Ex Africa 2021'!B1068+'[1]Ex Africa 2021'!B1167</f>
        <v>0</v>
      </c>
      <c r="P53" s="141">
        <f t="shared" si="7"/>
        <v>0</v>
      </c>
      <c r="R53" s="140">
        <f>+'[1]Ex Africa 2022'!B76+'[1]Ex Africa 2022'!B175+'[1]Ex Africa 2022'!B274+'[1]Ex Africa 2022'!B373</f>
        <v>0</v>
      </c>
      <c r="S53" s="85">
        <f>+'[1]Ex Africa 2022'!B473+'[1]Ex Africa 2022'!B572+'[1]Ex Africa 2022'!B671+'[1]Ex Africa 2022'!B770</f>
        <v>0</v>
      </c>
      <c r="T53" s="85">
        <f>+'[1]Ex Africa 2022'!B870+'[1]Ex Africa 2022'!B969+'[1]Ex Africa 2022'!B1068+'[1]Ex Africa 2022'!B1167</f>
        <v>0</v>
      </c>
      <c r="U53" s="141">
        <f t="shared" si="8"/>
        <v>0</v>
      </c>
      <c r="W53" s="140">
        <f>+'[1]Ex-Africa 2023'!B76+'[1]Ex-Africa 2023'!B175+'[1]Ex-Africa 2023'!B274+'[1]Ex-Africa 2023'!B373</f>
        <v>61936</v>
      </c>
      <c r="X53" s="85">
        <f>+'[1]Ex-Africa 2023'!B473+'[1]Ex-Africa 2023'!B572+'[1]Ex-Africa 2023'!B671+'[1]Ex-Africa 2023'!B770</f>
        <v>0</v>
      </c>
      <c r="Y53" s="85">
        <f>+'[1]Ex-Africa 2023'!B870+'[1]Ex-Africa 2023'!B969+'[1]Ex-Africa 2023'!B1068+'[1]Ex-Africa 2023'!B1167</f>
        <v>0</v>
      </c>
      <c r="Z53" s="141">
        <f t="shared" si="9"/>
        <v>61936</v>
      </c>
      <c r="AB53" s="140">
        <f>+'[1]Ex-Africa 2024'!B76+'[1]Ex-Africa 2024'!B175+'[1]Ex-Africa 2024'!B274+'[1]Ex-Africa 2024'!B373</f>
        <v>38064</v>
      </c>
      <c r="AC53" s="85">
        <f>+'[1]Ex-Africa 2024'!B473+'[1]Ex-Africa 2024'!B572+'[1]Ex-Africa 2024'!B671+'[1]Ex-Africa 2024'!B770</f>
        <v>0</v>
      </c>
      <c r="AD53" s="85">
        <f>+'[1]Ex-Africa 2024'!B870+'[1]Ex-Africa 2024'!B969+'[1]Ex-Africa 2024'!B1068+'[1]Ex-Africa 2024'!B1167</f>
        <v>0</v>
      </c>
      <c r="AE53" s="141">
        <f t="shared" si="5"/>
        <v>38064</v>
      </c>
      <c r="AG53" s="140">
        <f>+'[1]Ex-Africa 2025'!B76+'[1]Ex-Africa 2025'!B175+'[1]Ex-Africa 2025'!B274+'[1]Ex-Africa 2025'!B373</f>
        <v>0</v>
      </c>
      <c r="AH53" s="85">
        <f>+'[1]Ex-Africa 2025'!B473+'[1]Ex-Africa 2025'!B572+'[1]Ex-Africa 2025'!B671+'[1]Ex-Africa 2025'!B770</f>
        <v>0</v>
      </c>
      <c r="AI53" s="85">
        <f>+'[1]Ex-Africa 2025'!B870+'[1]Ex-Africa 2025'!B969+'[1]Ex-Africa 2025'!B1068+'[1]Ex-Africa 2025'!B1167</f>
        <v>0</v>
      </c>
      <c r="AJ53" s="141">
        <f t="shared" si="6"/>
        <v>0</v>
      </c>
    </row>
    <row r="54" spans="1:36" x14ac:dyDescent="0.25">
      <c r="A54" s="14" t="s">
        <v>177</v>
      </c>
      <c r="C54" s="140"/>
      <c r="D54" s="85"/>
      <c r="E54" s="85"/>
      <c r="F54" s="141"/>
      <c r="H54" s="140"/>
      <c r="I54" s="85"/>
      <c r="J54" s="85"/>
      <c r="K54" s="141"/>
      <c r="M54" s="140"/>
      <c r="N54" s="85"/>
      <c r="O54" s="85"/>
      <c r="P54" s="141"/>
      <c r="R54" s="140"/>
      <c r="S54" s="85"/>
      <c r="T54" s="85"/>
      <c r="U54" s="141"/>
      <c r="W54" s="140"/>
      <c r="X54" s="85"/>
      <c r="Y54" s="85"/>
      <c r="Z54" s="141"/>
      <c r="AB54" s="140">
        <f>+'[1]Ex-Africa 2024'!B77+'[1]Ex-Africa 2024'!B176+'[1]Ex-Africa 2024'!B275+'[1]Ex-Africa 2024'!B374</f>
        <v>0</v>
      </c>
      <c r="AC54" s="85">
        <f>+'[1]Ex-Africa 2024'!B474+'[1]Ex-Africa 2024'!B573+'[1]Ex-Africa 2024'!B672+'[1]Ex-Africa 2024'!B771</f>
        <v>0</v>
      </c>
      <c r="AD54" s="85">
        <f>+'[1]Ex-Africa 2024'!B871+'[1]Ex-Africa 2024'!B970+'[1]Ex-Africa 2024'!B1069+'[1]Ex-Africa 2024'!B1168</f>
        <v>0</v>
      </c>
      <c r="AE54" s="141">
        <f t="shared" si="5"/>
        <v>0</v>
      </c>
      <c r="AG54" s="140">
        <f>+'[1]Ex-Africa 2025'!B77+'[1]Ex-Africa 2025'!B176+'[1]Ex-Africa 2025'!B275+'[1]Ex-Africa 2025'!B374</f>
        <v>0</v>
      </c>
      <c r="AH54" s="85">
        <f>+'[1]Ex-Africa 2025'!B474+'[1]Ex-Africa 2025'!B573+'[1]Ex-Africa 2025'!B672+'[1]Ex-Africa 2025'!B771</f>
        <v>0</v>
      </c>
      <c r="AI54" s="85">
        <f>+'[1]Ex-Africa 2025'!B871+'[1]Ex-Africa 2025'!B970+'[1]Ex-Africa 2025'!B1069+'[1]Ex-Africa 2025'!B1168</f>
        <v>0</v>
      </c>
      <c r="AJ54" s="141">
        <f t="shared" si="6"/>
        <v>0</v>
      </c>
    </row>
    <row r="55" spans="1:36" x14ac:dyDescent="0.25">
      <c r="A55" t="s">
        <v>178</v>
      </c>
      <c r="C55" s="140">
        <v>532680</v>
      </c>
      <c r="D55" s="85">
        <v>0</v>
      </c>
      <c r="E55" s="85">
        <v>0</v>
      </c>
      <c r="F55" s="141">
        <v>532680</v>
      </c>
      <c r="H55" s="140">
        <v>50720</v>
      </c>
      <c r="I55" s="85">
        <v>0</v>
      </c>
      <c r="J55" s="85">
        <v>0</v>
      </c>
      <c r="K55" s="141">
        <v>50720</v>
      </c>
      <c r="M55" s="140">
        <f>+'[1]Ex Africa 2021'!B78+'[1]Ex Africa 2021'!B177+'[1]Ex Africa 2021'!B276+'[1]Ex Africa 2021'!B375</f>
        <v>605280</v>
      </c>
      <c r="N55" s="85">
        <f>+'[1]Ex Africa 2021'!B475+'[1]Ex Africa 2021'!B574+'[1]Ex Africa 2021'!B673+'[1]Ex Africa 2021'!B772</f>
        <v>0</v>
      </c>
      <c r="O55" s="85">
        <f>+'[1]Ex Africa 2021'!B872+'[1]Ex Africa 2021'!B971+'[1]Ex Africa 2021'!B1070+'[1]Ex Africa 2021'!B1169</f>
        <v>0</v>
      </c>
      <c r="P55" s="141">
        <f t="shared" si="7"/>
        <v>605280</v>
      </c>
      <c r="R55" s="140">
        <f>+'[1]Ex Africa 2022'!B78+'[1]Ex Africa 2022'!B177+'[1]Ex Africa 2022'!B276+'[1]Ex Africa 2022'!B375</f>
        <v>0</v>
      </c>
      <c r="S55" s="85">
        <f>+'[1]Ex Africa 2022'!B475+'[1]Ex Africa 2022'!B574+'[1]Ex Africa 2022'!B673+'[1]Ex Africa 2022'!B772</f>
        <v>0</v>
      </c>
      <c r="T55" s="85">
        <f>+'[1]Ex Africa 2022'!B872+'[1]Ex Africa 2022'!B971+'[1]Ex Africa 2022'!B1070+'[1]Ex Africa 2022'!B1169</f>
        <v>0</v>
      </c>
      <c r="U55" s="141">
        <f t="shared" si="8"/>
        <v>0</v>
      </c>
      <c r="W55" s="140">
        <f>+'[1]Ex-Africa 2023'!B78+'[1]Ex-Africa 2023'!B177+'[1]Ex-Africa 2023'!B276+'[1]Ex-Africa 2023'!B375</f>
        <v>0</v>
      </c>
      <c r="X55" s="85">
        <f>+'[1]Ex-Africa 2023'!B475+'[1]Ex-Africa 2023'!B574+'[1]Ex-Africa 2023'!B673+'[1]Ex-Africa 2023'!B772</f>
        <v>0</v>
      </c>
      <c r="Y55" s="85">
        <f>+'[1]Ex-Africa 2023'!B872+'[1]Ex-Africa 2023'!B971+'[1]Ex-Africa 2023'!B1070+'[1]Ex-Africa 2023'!B1169</f>
        <v>0</v>
      </c>
      <c r="Z55" s="141">
        <f t="shared" si="9"/>
        <v>0</v>
      </c>
      <c r="AB55" s="140">
        <f>+'[1]Ex-Africa 2024'!B78+'[1]Ex-Africa 2024'!B177+'[1]Ex-Africa 2024'!B276+'[1]Ex-Africa 2024'!B375</f>
        <v>532870</v>
      </c>
      <c r="AC55" s="85">
        <f>+'[1]Ex-Africa 2024'!B475+'[1]Ex-Africa 2024'!B574+'[1]Ex-Africa 2024'!B673+'[1]Ex-Africa 2024'!B772</f>
        <v>0</v>
      </c>
      <c r="AD55" s="85">
        <f>+'[1]Ex-Africa 2024'!B872+'[1]Ex-Africa 2024'!B971+'[1]Ex-Africa 2024'!B1070+'[1]Ex-Africa 2024'!B1169</f>
        <v>0</v>
      </c>
      <c r="AE55" s="141">
        <f t="shared" si="5"/>
        <v>532870</v>
      </c>
      <c r="AG55" s="140">
        <f>+'[1]Ex-Africa 2025'!B78+'[1]Ex-Africa 2025'!B177+'[1]Ex-Africa 2025'!B276+'[1]Ex-Africa 2025'!B375</f>
        <v>0</v>
      </c>
      <c r="AH55" s="85">
        <f>+'[1]Ex-Africa 2025'!B475+'[1]Ex-Africa 2025'!B574+'[1]Ex-Africa 2025'!B673+'[1]Ex-Africa 2025'!B772</f>
        <v>0</v>
      </c>
      <c r="AI55" s="85">
        <f>+'[1]Ex-Africa 2025'!B872+'[1]Ex-Africa 2025'!B971+'[1]Ex-Africa 2025'!B1070+'[1]Ex-Africa 2025'!B1169</f>
        <v>0</v>
      </c>
      <c r="AJ55" s="141">
        <f t="shared" si="6"/>
        <v>0</v>
      </c>
    </row>
    <row r="56" spans="1:36" x14ac:dyDescent="0.25">
      <c r="A56" t="s">
        <v>179</v>
      </c>
      <c r="C56" s="140">
        <v>0</v>
      </c>
      <c r="D56" s="85">
        <v>0</v>
      </c>
      <c r="E56" s="85">
        <v>0</v>
      </c>
      <c r="F56" s="141">
        <v>0</v>
      </c>
      <c r="H56" s="140">
        <v>0</v>
      </c>
      <c r="I56" s="85">
        <v>0</v>
      </c>
      <c r="J56" s="85">
        <v>0</v>
      </c>
      <c r="K56" s="141">
        <v>0</v>
      </c>
      <c r="M56" s="140">
        <f>+'[1]Ex Africa 2021'!B79+'[1]Ex Africa 2021'!B178+'[1]Ex Africa 2021'!B277+'[1]Ex Africa 2021'!B376</f>
        <v>0</v>
      </c>
      <c r="N56" s="85">
        <f>+'[1]Ex Africa 2021'!B476+'[1]Ex Africa 2021'!B575+'[1]Ex Africa 2021'!B674+'[1]Ex Africa 2021'!B773</f>
        <v>0</v>
      </c>
      <c r="O56" s="85">
        <f>+'[1]Ex Africa 2021'!B873+'[1]Ex Africa 2021'!B972+'[1]Ex Africa 2021'!B1071+'[1]Ex Africa 2021'!B1170</f>
        <v>0</v>
      </c>
      <c r="P56" s="141">
        <f t="shared" si="7"/>
        <v>0</v>
      </c>
      <c r="R56" s="140">
        <f>+'[1]Ex Africa 2022'!B79+'[1]Ex Africa 2022'!B178+'[1]Ex Africa 2022'!B277+'[1]Ex Africa 2022'!B376</f>
        <v>8000</v>
      </c>
      <c r="S56" s="85">
        <f>+'[1]Ex Africa 2022'!B476+'[1]Ex Africa 2022'!B575+'[1]Ex Africa 2022'!B674+'[1]Ex Africa 2022'!B773</f>
        <v>0</v>
      </c>
      <c r="T56" s="85">
        <f>+'[1]Ex Africa 2022'!B873+'[1]Ex Africa 2022'!B972+'[1]Ex Africa 2022'!B1071+'[1]Ex Africa 2022'!B1170</f>
        <v>0</v>
      </c>
      <c r="U56" s="141">
        <f t="shared" si="8"/>
        <v>8000</v>
      </c>
      <c r="W56" s="140">
        <f>+'[1]Ex-Africa 2023'!B79+'[1]Ex-Africa 2023'!B178+'[1]Ex-Africa 2023'!B277+'[1]Ex-Africa 2023'!B376</f>
        <v>0</v>
      </c>
      <c r="X56" s="85">
        <f>+'[1]Ex-Africa 2023'!B476+'[1]Ex-Africa 2023'!B575+'[1]Ex-Africa 2023'!B674+'[1]Ex-Africa 2023'!B773</f>
        <v>0</v>
      </c>
      <c r="Y56" s="85">
        <f>+'[1]Ex-Africa 2023'!B873+'[1]Ex-Africa 2023'!B972+'[1]Ex-Africa 2023'!B1071+'[1]Ex-Africa 2023'!B1170</f>
        <v>0</v>
      </c>
      <c r="Z56" s="141">
        <f t="shared" si="9"/>
        <v>0</v>
      </c>
      <c r="AB56" s="140">
        <f>+'[1]Ex-Africa 2024'!B79+'[1]Ex-Africa 2024'!B178+'[1]Ex-Africa 2024'!B277+'[1]Ex-Africa 2024'!B376</f>
        <v>6000</v>
      </c>
      <c r="AC56" s="85">
        <f>+'[1]Ex-Africa 2024'!B476+'[1]Ex-Africa 2024'!B575+'[1]Ex-Africa 2024'!B674+'[1]Ex-Africa 2024'!B773</f>
        <v>0</v>
      </c>
      <c r="AD56" s="85">
        <f>+'[1]Ex-Africa 2024'!B873+'[1]Ex-Africa 2024'!B972+'[1]Ex-Africa 2024'!B1071+'[1]Ex-Africa 2024'!B1170</f>
        <v>0</v>
      </c>
      <c r="AE56" s="141">
        <f t="shared" si="5"/>
        <v>6000</v>
      </c>
      <c r="AG56" s="140">
        <f>+'[1]Ex-Africa 2025'!B79+'[1]Ex-Africa 2025'!B178+'[1]Ex-Africa 2025'!B277+'[1]Ex-Africa 2025'!B376</f>
        <v>0</v>
      </c>
      <c r="AH56" s="85">
        <f>+'[1]Ex-Africa 2025'!B476+'[1]Ex-Africa 2025'!B575+'[1]Ex-Africa 2025'!B674+'[1]Ex-Africa 2025'!B773</f>
        <v>0</v>
      </c>
      <c r="AI56" s="85">
        <f>+'[1]Ex-Africa 2025'!B873+'[1]Ex-Africa 2025'!B972+'[1]Ex-Africa 2025'!B1071+'[1]Ex-Africa 2025'!B1170</f>
        <v>0</v>
      </c>
      <c r="AJ56" s="141">
        <f t="shared" si="6"/>
        <v>0</v>
      </c>
    </row>
    <row r="57" spans="1:36" x14ac:dyDescent="0.25">
      <c r="A57" t="s">
        <v>180</v>
      </c>
      <c r="C57" s="140">
        <v>84000</v>
      </c>
      <c r="D57" s="85">
        <v>0</v>
      </c>
      <c r="E57" s="85">
        <v>0</v>
      </c>
      <c r="F57" s="141">
        <v>84000</v>
      </c>
      <c r="H57" s="140">
        <v>0</v>
      </c>
      <c r="I57" s="85">
        <v>0</v>
      </c>
      <c r="J57" s="85">
        <v>0</v>
      </c>
      <c r="K57" s="141">
        <v>0</v>
      </c>
      <c r="M57" s="140">
        <f>+'[1]Ex Africa 2021'!B80+'[1]Ex Africa 2021'!B179+'[1]Ex Africa 2021'!B278+'[1]Ex Africa 2021'!B377</f>
        <v>0</v>
      </c>
      <c r="N57" s="85">
        <f>+'[1]Ex Africa 2021'!B477+'[1]Ex Africa 2021'!B576+'[1]Ex Africa 2021'!B675+'[1]Ex Africa 2021'!B774</f>
        <v>0</v>
      </c>
      <c r="O57" s="85">
        <f>+'[1]Ex Africa 2021'!B874+'[1]Ex Africa 2021'!B973+'[1]Ex Africa 2021'!B1072+'[1]Ex Africa 2021'!B1171</f>
        <v>0</v>
      </c>
      <c r="P57" s="141">
        <f t="shared" si="7"/>
        <v>0</v>
      </c>
      <c r="R57" s="140">
        <f>+'[1]Ex Africa 2022'!B80+'[1]Ex Africa 2022'!B179+'[1]Ex Africa 2022'!B278+'[1]Ex Africa 2022'!B377</f>
        <v>0</v>
      </c>
      <c r="S57" s="85">
        <f>+'[1]Ex Africa 2022'!B477+'[1]Ex Africa 2022'!B576+'[1]Ex Africa 2022'!B675+'[1]Ex Africa 2022'!B774</f>
        <v>0</v>
      </c>
      <c r="T57" s="85">
        <f>+'[1]Ex Africa 2022'!B874+'[1]Ex Africa 2022'!B973+'[1]Ex Africa 2022'!B1072+'[1]Ex Africa 2022'!B1171</f>
        <v>0</v>
      </c>
      <c r="U57" s="141">
        <f t="shared" si="8"/>
        <v>0</v>
      </c>
      <c r="W57" s="140">
        <f>+'[1]Ex-Africa 2023'!B80+'[1]Ex-Africa 2023'!B179+'[1]Ex-Africa 2023'!B278+'[1]Ex-Africa 2023'!B377</f>
        <v>11000</v>
      </c>
      <c r="X57" s="85">
        <f>+'[1]Ex-Africa 2023'!B477+'[1]Ex-Africa 2023'!B576+'[1]Ex-Africa 2023'!B675+'[1]Ex-Africa 2023'!B774</f>
        <v>0</v>
      </c>
      <c r="Y57" s="85">
        <f>+'[1]Ex-Africa 2023'!B874+'[1]Ex-Africa 2023'!B973+'[1]Ex-Africa 2023'!B1072+'[1]Ex-Africa 2023'!B1171</f>
        <v>0</v>
      </c>
      <c r="Z57" s="141">
        <f t="shared" si="9"/>
        <v>11000</v>
      </c>
      <c r="AB57" s="140">
        <f>+'[1]Ex-Africa 2024'!B80+'[1]Ex-Africa 2024'!B179+'[1]Ex-Africa 2024'!B278+'[1]Ex-Africa 2024'!B377</f>
        <v>0</v>
      </c>
      <c r="AC57" s="85">
        <f>+'[1]Ex-Africa 2024'!B477+'[1]Ex-Africa 2024'!B576+'[1]Ex-Africa 2024'!B675+'[1]Ex-Africa 2024'!B774</f>
        <v>0</v>
      </c>
      <c r="AD57" s="85">
        <f>+'[1]Ex-Africa 2024'!B874+'[1]Ex-Africa 2024'!B973+'[1]Ex-Africa 2024'!B1072+'[1]Ex-Africa 2024'!B1171</f>
        <v>0</v>
      </c>
      <c r="AE57" s="141">
        <f t="shared" si="5"/>
        <v>0</v>
      </c>
      <c r="AG57" s="140">
        <f>+'[1]Ex-Africa 2025'!B80+'[1]Ex-Africa 2025'!B179+'[1]Ex-Africa 2025'!B278+'[1]Ex-Africa 2025'!B377</f>
        <v>4925</v>
      </c>
      <c r="AH57" s="85">
        <f>+'[1]Ex-Africa 2025'!B477+'[1]Ex-Africa 2025'!B576+'[1]Ex-Africa 2025'!B675+'[1]Ex-Africa 2025'!B774</f>
        <v>0</v>
      </c>
      <c r="AI57" s="85">
        <f>+'[1]Ex-Africa 2025'!B874+'[1]Ex-Africa 2025'!B973+'[1]Ex-Africa 2025'!B1072+'[1]Ex-Africa 2025'!B1171</f>
        <v>0</v>
      </c>
      <c r="AJ57" s="141">
        <f t="shared" si="6"/>
        <v>4925</v>
      </c>
    </row>
    <row r="58" spans="1:36" x14ac:dyDescent="0.25">
      <c r="A58" t="s">
        <v>181</v>
      </c>
      <c r="C58" s="140">
        <v>0</v>
      </c>
      <c r="D58" s="85">
        <v>0</v>
      </c>
      <c r="E58" s="85">
        <v>0</v>
      </c>
      <c r="F58" s="141">
        <v>0</v>
      </c>
      <c r="H58" s="140">
        <v>0</v>
      </c>
      <c r="I58" s="85">
        <v>0</v>
      </c>
      <c r="J58" s="85">
        <v>0</v>
      </c>
      <c r="K58" s="141">
        <v>0</v>
      </c>
      <c r="M58" s="140">
        <f>+'[1]Ex Africa 2021'!B81+'[1]Ex Africa 2021'!B180+'[1]Ex Africa 2021'!B279+'[1]Ex Africa 2021'!B378</f>
        <v>0</v>
      </c>
      <c r="N58" s="85">
        <f>+'[1]Ex Africa 2021'!B478+'[1]Ex Africa 2021'!B577+'[1]Ex Africa 2021'!B676+'[1]Ex Africa 2021'!B775</f>
        <v>0</v>
      </c>
      <c r="O58" s="85">
        <f>+'[1]Ex Africa 2021'!B875+'[1]Ex Africa 2021'!B974+'[1]Ex Africa 2021'!B1073+'[1]Ex Africa 2021'!B1172</f>
        <v>0</v>
      </c>
      <c r="P58" s="141">
        <f t="shared" si="7"/>
        <v>0</v>
      </c>
      <c r="R58" s="140">
        <f>+'[1]Ex Africa 2022'!B81+'[1]Ex Africa 2022'!B180+'[1]Ex Africa 2022'!B279+'[1]Ex Africa 2022'!B378</f>
        <v>0</v>
      </c>
      <c r="S58" s="85">
        <f>+'[1]Ex Africa 2022'!B478+'[1]Ex Africa 2022'!B577+'[1]Ex Africa 2022'!B676+'[1]Ex Africa 2022'!B775</f>
        <v>0</v>
      </c>
      <c r="T58" s="85">
        <f>+'[1]Ex Africa 2022'!B875+'[1]Ex Africa 2022'!B974+'[1]Ex Africa 2022'!B1073+'[1]Ex Africa 2022'!B1172</f>
        <v>0</v>
      </c>
      <c r="U58" s="141">
        <f t="shared" si="8"/>
        <v>0</v>
      </c>
      <c r="W58" s="140">
        <f>+'[1]Ex-Africa 2023'!B81+'[1]Ex-Africa 2023'!B180+'[1]Ex-Africa 2023'!B279+'[1]Ex-Africa 2023'!B378</f>
        <v>20000</v>
      </c>
      <c r="X58" s="85">
        <f>+'[1]Ex-Africa 2023'!B478+'[1]Ex-Africa 2023'!B577+'[1]Ex-Africa 2023'!B676+'[1]Ex-Africa 2023'!B775</f>
        <v>0</v>
      </c>
      <c r="Y58" s="85">
        <f>+'[1]Ex-Africa 2023'!B875+'[1]Ex-Africa 2023'!B974+'[1]Ex-Africa 2023'!B1073+'[1]Ex-Africa 2023'!B1172</f>
        <v>0</v>
      </c>
      <c r="Z58" s="141">
        <f t="shared" si="9"/>
        <v>20000</v>
      </c>
      <c r="AB58" s="140">
        <f>+'[1]Ex-Africa 2024'!B81+'[1]Ex-Africa 2024'!B180+'[1]Ex-Africa 2024'!B279+'[1]Ex-Africa 2024'!B378</f>
        <v>20000</v>
      </c>
      <c r="AC58" s="85">
        <f>+'[1]Ex-Africa 2024'!B478+'[1]Ex-Africa 2024'!B577+'[1]Ex-Africa 2024'!B676+'[1]Ex-Africa 2024'!B775</f>
        <v>0</v>
      </c>
      <c r="AD58" s="85">
        <f>+'[1]Ex-Africa 2024'!B875+'[1]Ex-Africa 2024'!B974+'[1]Ex-Africa 2024'!B1073+'[1]Ex-Africa 2024'!B1172</f>
        <v>0</v>
      </c>
      <c r="AE58" s="141">
        <f t="shared" si="5"/>
        <v>20000</v>
      </c>
      <c r="AG58" s="140">
        <f>+'[1]Ex-Africa 2025'!B81+'[1]Ex-Africa 2025'!B180+'[1]Ex-Africa 2025'!B279+'[1]Ex-Africa 2025'!B378</f>
        <v>0</v>
      </c>
      <c r="AH58" s="85">
        <f>+'[1]Ex-Africa 2025'!B478+'[1]Ex-Africa 2025'!B577+'[1]Ex-Africa 2025'!B676+'[1]Ex-Africa 2025'!B775</f>
        <v>0</v>
      </c>
      <c r="AI58" s="85">
        <f>+'[1]Ex-Africa 2025'!B875+'[1]Ex-Africa 2025'!B974+'[1]Ex-Africa 2025'!B1073+'[1]Ex-Africa 2025'!B1172</f>
        <v>0</v>
      </c>
      <c r="AJ58" s="141">
        <f t="shared" si="6"/>
        <v>0</v>
      </c>
    </row>
    <row r="59" spans="1:36" x14ac:dyDescent="0.25">
      <c r="A59" t="s">
        <v>183</v>
      </c>
      <c r="C59" s="140">
        <v>250</v>
      </c>
      <c r="D59" s="85">
        <v>80</v>
      </c>
      <c r="E59" s="85">
        <v>0</v>
      </c>
      <c r="F59" s="141">
        <v>330</v>
      </c>
      <c r="H59" s="140">
        <v>200</v>
      </c>
      <c r="I59" s="85">
        <v>0</v>
      </c>
      <c r="J59" s="85">
        <v>0</v>
      </c>
      <c r="K59" s="141">
        <v>200</v>
      </c>
      <c r="M59" s="140">
        <f>+'[1]Ex Africa 2021'!B83+'[1]Ex Africa 2021'!B182+'[1]Ex Africa 2021'!B281+'[1]Ex Africa 2021'!B380</f>
        <v>0</v>
      </c>
      <c r="N59" s="85">
        <f>+'[1]Ex Africa 2021'!B480+'[1]Ex Africa 2021'!B579+'[1]Ex Africa 2021'!B678+'[1]Ex Africa 2021'!B777</f>
        <v>0</v>
      </c>
      <c r="O59" s="85">
        <f>+'[1]Ex Africa 2021'!B877+'[1]Ex Africa 2021'!B976+'[1]Ex Africa 2021'!B1075+'[1]Ex Africa 2021'!B1174</f>
        <v>0</v>
      </c>
      <c r="P59" s="141">
        <f t="shared" si="7"/>
        <v>0</v>
      </c>
      <c r="R59" s="140">
        <f>+'[1]Ex Africa 2022'!B83+'[1]Ex Africa 2022'!B182+'[1]Ex Africa 2022'!B281+'[1]Ex Africa 2022'!B380</f>
        <v>0</v>
      </c>
      <c r="S59" s="85">
        <f>+'[1]Ex Africa 2022'!B480+'[1]Ex Africa 2022'!B579+'[1]Ex Africa 2022'!B678+'[1]Ex Africa 2022'!B777</f>
        <v>0</v>
      </c>
      <c r="T59" s="85">
        <f>+'[1]Ex Africa 2022'!B877+'[1]Ex Africa 2022'!B976+'[1]Ex Africa 2022'!B1075+'[1]Ex Africa 2022'!B1174</f>
        <v>0</v>
      </c>
      <c r="U59" s="141">
        <f t="shared" si="8"/>
        <v>0</v>
      </c>
      <c r="W59" s="140">
        <f>+'[1]Ex-Africa 2023'!B83+'[1]Ex-Africa 2023'!B182+'[1]Ex-Africa 2023'!B281+'[1]Ex-Africa 2023'!B380</f>
        <v>0</v>
      </c>
      <c r="X59" s="85">
        <f>+'[1]Ex-Africa 2023'!B480+'[1]Ex-Africa 2023'!B579+'[1]Ex-Africa 2023'!B678+'[1]Ex-Africa 2023'!B777</f>
        <v>0</v>
      </c>
      <c r="Y59" s="85">
        <f>+'[1]Ex-Africa 2023'!B877+'[1]Ex-Africa 2023'!B976+'[1]Ex-Africa 2023'!B1075+'[1]Ex-Africa 2023'!B1174</f>
        <v>0</v>
      </c>
      <c r="Z59" s="141">
        <f t="shared" si="9"/>
        <v>0</v>
      </c>
      <c r="AB59" s="140">
        <f>+'[1]Ex-Africa 2024'!B83+'[1]Ex-Africa 2024'!B182+'[1]Ex-Africa 2024'!B281+'[1]Ex-Africa 2024'!B380</f>
        <v>0</v>
      </c>
      <c r="AC59" s="85">
        <f>+'[1]Ex-Africa 2024'!B480+'[1]Ex-Africa 2024'!B579+'[1]Ex-Africa 2024'!B678+'[1]Ex-Africa 2024'!B777</f>
        <v>0</v>
      </c>
      <c r="AD59" s="85">
        <f>+'[1]Ex-Africa 2024'!B877+'[1]Ex-Africa 2024'!B976+'[1]Ex-Africa 2024'!B1075+'[1]Ex-Africa 2024'!B1174</f>
        <v>0</v>
      </c>
      <c r="AE59" s="141">
        <f t="shared" si="5"/>
        <v>0</v>
      </c>
      <c r="AG59" s="140">
        <f>+'[1]Ex-Africa 2025'!B83+'[1]Ex-Africa 2025'!B182+'[1]Ex-Africa 2025'!B281+'[1]Ex-Africa 2025'!B380</f>
        <v>0</v>
      </c>
      <c r="AH59" s="85">
        <f>+'[1]Ex-Africa 2025'!B480+'[1]Ex-Africa 2025'!B579+'[1]Ex-Africa 2025'!B678+'[1]Ex-Africa 2025'!B777</f>
        <v>0</v>
      </c>
      <c r="AI59" s="85">
        <f>+'[1]Ex-Africa 2025'!B877+'[1]Ex-Africa 2025'!B976+'[1]Ex-Africa 2025'!B1075+'[1]Ex-Africa 2025'!B1174</f>
        <v>0</v>
      </c>
      <c r="AJ59" s="141">
        <f t="shared" si="6"/>
        <v>0</v>
      </c>
    </row>
    <row r="60" spans="1:36" x14ac:dyDescent="0.25">
      <c r="A60" t="s">
        <v>184</v>
      </c>
      <c r="C60" s="140">
        <v>383250</v>
      </c>
      <c r="D60" s="85">
        <v>0</v>
      </c>
      <c r="E60" s="85">
        <v>0</v>
      </c>
      <c r="F60" s="141">
        <v>383250</v>
      </c>
      <c r="H60" s="140">
        <v>15790</v>
      </c>
      <c r="I60" s="85">
        <v>0</v>
      </c>
      <c r="J60" s="85">
        <v>0</v>
      </c>
      <c r="K60" s="141">
        <v>15790</v>
      </c>
      <c r="M60" s="140">
        <f>+'[1]Ex Africa 2021'!B84+'[1]Ex Africa 2021'!B183+'[1]Ex Africa 2021'!B282+'[1]Ex Africa 2021'!B381</f>
        <v>136000</v>
      </c>
      <c r="N60" s="85">
        <f>+'[1]Ex Africa 2021'!B481+'[1]Ex Africa 2021'!B580+'[1]Ex Africa 2021'!B679+'[1]Ex Africa 2021'!B778</f>
        <v>0</v>
      </c>
      <c r="O60" s="85">
        <f>+'[1]Ex Africa 2021'!B878+'[1]Ex Africa 2021'!B977+'[1]Ex Africa 2021'!B1076+'[1]Ex Africa 2021'!B1175</f>
        <v>0</v>
      </c>
      <c r="P60" s="141">
        <f t="shared" si="7"/>
        <v>136000</v>
      </c>
      <c r="R60" s="140">
        <f>+'[1]Ex Africa 2022'!B84+'[1]Ex Africa 2022'!B183+'[1]Ex Africa 2022'!B282+'[1]Ex Africa 2022'!B381</f>
        <v>318800</v>
      </c>
      <c r="S60" s="85">
        <f>+'[1]Ex Africa 2022'!B481+'[1]Ex Africa 2022'!B580+'[1]Ex Africa 2022'!B679+'[1]Ex Africa 2022'!B778</f>
        <v>0</v>
      </c>
      <c r="T60" s="85">
        <f>+'[1]Ex Africa 2022'!B878+'[1]Ex Africa 2022'!B977+'[1]Ex Africa 2022'!B1076+'[1]Ex Africa 2022'!B1175</f>
        <v>0</v>
      </c>
      <c r="U60" s="141">
        <f t="shared" si="8"/>
        <v>318800</v>
      </c>
      <c r="W60" s="140">
        <f>+'[1]Ex-Africa 2023'!B84+'[1]Ex-Africa 2023'!B183+'[1]Ex-Africa 2023'!B282+'[1]Ex-Africa 2023'!B381</f>
        <v>0</v>
      </c>
      <c r="X60" s="85">
        <f>+'[1]Ex-Africa 2023'!B481+'[1]Ex-Africa 2023'!B580+'[1]Ex-Africa 2023'!B679+'[1]Ex-Africa 2023'!B778</f>
        <v>0</v>
      </c>
      <c r="Y60" s="85">
        <f>+'[1]Ex-Africa 2023'!B878+'[1]Ex-Africa 2023'!B977+'[1]Ex-Africa 2023'!B1076+'[1]Ex-Africa 2023'!B1175</f>
        <v>0</v>
      </c>
      <c r="Z60" s="141">
        <f t="shared" si="9"/>
        <v>0</v>
      </c>
      <c r="AB60" s="140">
        <f>+'[1]Ex-Africa 2024'!B84+'[1]Ex-Africa 2024'!B183+'[1]Ex-Africa 2024'!B282+'[1]Ex-Africa 2024'!B381</f>
        <v>50000</v>
      </c>
      <c r="AC60" s="85">
        <f>+'[1]Ex-Africa 2024'!B481+'[1]Ex-Africa 2024'!B580+'[1]Ex-Africa 2024'!B679+'[1]Ex-Africa 2024'!B778</f>
        <v>80250</v>
      </c>
      <c r="AD60" s="85">
        <f>+'[1]Ex-Africa 2024'!B878+'[1]Ex-Africa 2024'!B977+'[1]Ex-Africa 2024'!B1076+'[1]Ex-Africa 2024'!B1175</f>
        <v>0</v>
      </c>
      <c r="AE60" s="141">
        <f t="shared" si="5"/>
        <v>130250</v>
      </c>
      <c r="AG60" s="140">
        <f>+'[1]Ex-Africa 2025'!B84+'[1]Ex-Africa 2025'!B183+'[1]Ex-Africa 2025'!B282+'[1]Ex-Africa 2025'!B381</f>
        <v>0</v>
      </c>
      <c r="AH60" s="85">
        <f>+'[1]Ex-Africa 2025'!B481+'[1]Ex-Africa 2025'!B580+'[1]Ex-Africa 2025'!B679+'[1]Ex-Africa 2025'!B778</f>
        <v>0</v>
      </c>
      <c r="AI60" s="85">
        <f>+'[1]Ex-Africa 2025'!B878+'[1]Ex-Africa 2025'!B977+'[1]Ex-Africa 2025'!B1076+'[1]Ex-Africa 2025'!B1175</f>
        <v>0</v>
      </c>
      <c r="AJ60" s="141">
        <f t="shared" si="6"/>
        <v>0</v>
      </c>
    </row>
    <row r="61" spans="1:36" x14ac:dyDescent="0.25">
      <c r="A61" t="s">
        <v>186</v>
      </c>
      <c r="C61" s="140">
        <v>260250</v>
      </c>
      <c r="D61" s="85">
        <v>0</v>
      </c>
      <c r="E61" s="85">
        <v>0</v>
      </c>
      <c r="F61" s="141">
        <v>260250</v>
      </c>
      <c r="H61" s="140">
        <v>257423</v>
      </c>
      <c r="I61" s="85">
        <v>0</v>
      </c>
      <c r="J61" s="85">
        <v>0</v>
      </c>
      <c r="K61" s="141">
        <v>257423</v>
      </c>
      <c r="M61" s="140">
        <f>+'[1]Ex Africa 2021'!B86+'[1]Ex Africa 2021'!B185+'[1]Ex Africa 2021'!B284+'[1]Ex Africa 2021'!B383</f>
        <v>149850</v>
      </c>
      <c r="N61" s="85">
        <f>+'[1]Ex Africa 2021'!B483+'[1]Ex Africa 2021'!B582+'[1]Ex Africa 2021'!B681+'[1]Ex Africa 2021'!B780</f>
        <v>0</v>
      </c>
      <c r="O61" s="85">
        <f>+'[1]Ex Africa 2021'!B880+'[1]Ex Africa 2021'!B979+'[1]Ex Africa 2021'!B1078+'[1]Ex Africa 2021'!B1177</f>
        <v>0</v>
      </c>
      <c r="P61" s="141">
        <f t="shared" si="7"/>
        <v>149850</v>
      </c>
      <c r="R61" s="140">
        <f>+'[1]Ex Africa 2022'!B86+'[1]Ex Africa 2022'!B185+'[1]Ex Africa 2022'!B284+'[1]Ex Africa 2022'!B383</f>
        <v>0</v>
      </c>
      <c r="S61" s="85">
        <f>+'[1]Ex Africa 2022'!B483+'[1]Ex Africa 2022'!B582+'[1]Ex Africa 2022'!B681+'[1]Ex Africa 2022'!B780</f>
        <v>0</v>
      </c>
      <c r="T61" s="85">
        <f>+'[1]Ex Africa 2022'!B880+'[1]Ex Africa 2022'!B979+'[1]Ex Africa 2022'!B1078+'[1]Ex Africa 2022'!B1177</f>
        <v>0</v>
      </c>
      <c r="U61" s="141">
        <f t="shared" si="8"/>
        <v>0</v>
      </c>
      <c r="W61" s="140">
        <f>+'[1]Ex-Africa 2023'!B86+'[1]Ex-Africa 2023'!B185+'[1]Ex-Africa 2023'!B284+'[1]Ex-Africa 2023'!B383</f>
        <v>789450</v>
      </c>
      <c r="X61" s="85">
        <f>+'[1]Ex-Africa 2023'!B483+'[1]Ex-Africa 2023'!B582+'[1]Ex-Africa 2023'!B681+'[1]Ex-Africa 2023'!B780</f>
        <v>0</v>
      </c>
      <c r="Y61" s="85">
        <f>+'[1]Ex-Africa 2023'!B880+'[1]Ex-Africa 2023'!B979+'[1]Ex-Africa 2023'!B1078+'[1]Ex-Africa 2023'!B1177</f>
        <v>0</v>
      </c>
      <c r="Z61" s="141">
        <f t="shared" si="9"/>
        <v>789450</v>
      </c>
      <c r="AB61" s="140">
        <f>+'[1]Ex-Africa 2024'!B86+'[1]Ex-Africa 2024'!B185+'[1]Ex-Africa 2024'!B284+'[1]Ex-Africa 2024'!B383</f>
        <v>370500</v>
      </c>
      <c r="AC61" s="85">
        <f>+'[1]Ex-Africa 2024'!B483+'[1]Ex-Africa 2024'!B582+'[1]Ex-Africa 2024'!B681+'[1]Ex-Africa 2024'!B780</f>
        <v>0</v>
      </c>
      <c r="AD61" s="85">
        <f>+'[1]Ex-Africa 2024'!B880+'[1]Ex-Africa 2024'!B979+'[1]Ex-Africa 2024'!B1078+'[1]Ex-Africa 2024'!B1177</f>
        <v>0</v>
      </c>
      <c r="AE61" s="141">
        <f t="shared" si="5"/>
        <v>370500</v>
      </c>
      <c r="AG61" s="140">
        <f>+'[1]Ex-Africa 2025'!B86+'[1]Ex-Africa 2025'!B185+'[1]Ex-Africa 2025'!B284+'[1]Ex-Africa 2025'!B383</f>
        <v>0</v>
      </c>
      <c r="AH61" s="85">
        <f>+'[1]Ex-Africa 2025'!B483+'[1]Ex-Africa 2025'!B582+'[1]Ex-Africa 2025'!B681+'[1]Ex-Africa 2025'!B780</f>
        <v>0</v>
      </c>
      <c r="AI61" s="85">
        <f>+'[1]Ex-Africa 2025'!B880+'[1]Ex-Africa 2025'!B979+'[1]Ex-Africa 2025'!B1078+'[1]Ex-Africa 2025'!B1177</f>
        <v>0</v>
      </c>
      <c r="AJ61" s="141">
        <f t="shared" si="6"/>
        <v>0</v>
      </c>
    </row>
    <row r="62" spans="1:36" x14ac:dyDescent="0.25">
      <c r="A62" t="s">
        <v>205</v>
      </c>
      <c r="C62" s="140">
        <v>262044</v>
      </c>
      <c r="D62" s="85">
        <v>40000</v>
      </c>
      <c r="E62" s="85">
        <v>0</v>
      </c>
      <c r="F62" s="141">
        <v>302044</v>
      </c>
      <c r="H62" s="140">
        <v>49941</v>
      </c>
      <c r="I62" s="85">
        <v>0</v>
      </c>
      <c r="J62" s="85">
        <v>0</v>
      </c>
      <c r="K62" s="141">
        <v>49941</v>
      </c>
      <c r="M62" s="140">
        <f>+'[1]Ex Africa 2021'!B87+'[1]Ex Africa 2021'!B186+'[1]Ex Africa 2021'!B285+'[1]Ex Africa 2021'!B384</f>
        <v>0</v>
      </c>
      <c r="N62" s="85">
        <f>+'[1]Ex Africa 2021'!B484+'[1]Ex Africa 2021'!B583+'[1]Ex Africa 2021'!B682+'[1]Ex Africa 2021'!B781</f>
        <v>0</v>
      </c>
      <c r="O62" s="85">
        <f>+'[1]Ex Africa 2021'!B881+'[1]Ex Africa 2021'!B980+'[1]Ex Africa 2021'!B1079+'[1]Ex Africa 2021'!B1178</f>
        <v>0</v>
      </c>
      <c r="P62" s="141">
        <f t="shared" si="7"/>
        <v>0</v>
      </c>
      <c r="R62" s="140">
        <f>+'[1]Ex Africa 2022'!B87+'[1]Ex Africa 2022'!B186+'[1]Ex Africa 2022'!B285+'[1]Ex Africa 2022'!B384</f>
        <v>38379</v>
      </c>
      <c r="S62" s="85">
        <f>+'[1]Ex Africa 2022'!B484+'[1]Ex Africa 2022'!B583+'[1]Ex Africa 2022'!B682+'[1]Ex Africa 2022'!B781</f>
        <v>0</v>
      </c>
      <c r="T62" s="85">
        <f>+'[1]Ex Africa 2022'!B881+'[1]Ex Africa 2022'!B980+'[1]Ex Africa 2022'!B1079+'[1]Ex Africa 2022'!B1178</f>
        <v>0</v>
      </c>
      <c r="U62" s="141">
        <f t="shared" si="8"/>
        <v>38379</v>
      </c>
      <c r="W62" s="140">
        <f>+'[1]Ex-Africa 2023'!B87+'[1]Ex-Africa 2023'!B186+'[1]Ex-Africa 2023'!B285+'[1]Ex-Africa 2023'!B384</f>
        <v>36218</v>
      </c>
      <c r="X62" s="85">
        <f>+'[1]Ex-Africa 2023'!B484+'[1]Ex-Africa 2023'!B583+'[1]Ex-Africa 2023'!B682+'[1]Ex-Africa 2023'!B781</f>
        <v>0</v>
      </c>
      <c r="Y62" s="85">
        <f>+'[1]Ex-Africa 2023'!B881+'[1]Ex-Africa 2023'!B980+'[1]Ex-Africa 2023'!B1079+'[1]Ex-Africa 2023'!B1178</f>
        <v>0</v>
      </c>
      <c r="Z62" s="141">
        <f t="shared" si="9"/>
        <v>36218</v>
      </c>
      <c r="AB62" s="140">
        <f>+'[1]Ex-Africa 2024'!B87+'[1]Ex-Africa 2024'!B186+'[1]Ex-Africa 2024'!B285+'[1]Ex-Africa 2024'!B384</f>
        <v>12696</v>
      </c>
      <c r="AC62" s="85">
        <f>+'[1]Ex-Africa 2024'!B484+'[1]Ex-Africa 2024'!B583+'[1]Ex-Africa 2024'!B682+'[1]Ex-Africa 2024'!B781</f>
        <v>0</v>
      </c>
      <c r="AD62" s="85">
        <f>+'[1]Ex-Africa 2024'!B881+'[1]Ex-Africa 2024'!B980+'[1]Ex-Africa 2024'!B1079+'[1]Ex-Africa 2024'!B1178</f>
        <v>0</v>
      </c>
      <c r="AE62" s="141">
        <f t="shared" si="5"/>
        <v>12696</v>
      </c>
      <c r="AG62" s="140">
        <f>+'[1]Ex-Africa 2025'!B87+'[1]Ex-Africa 2025'!B186+'[1]Ex-Africa 2025'!B285+'[1]Ex-Africa 2025'!B384</f>
        <v>0</v>
      </c>
      <c r="AH62" s="85">
        <f>+'[1]Ex-Africa 2025'!B484+'[1]Ex-Africa 2025'!B583+'[1]Ex-Africa 2025'!B682+'[1]Ex-Africa 2025'!B781</f>
        <v>0</v>
      </c>
      <c r="AI62" s="85">
        <f>+'[1]Ex-Africa 2025'!B881+'[1]Ex-Africa 2025'!B980+'[1]Ex-Africa 2025'!B1079+'[1]Ex-Africa 2025'!B1178</f>
        <v>0</v>
      </c>
      <c r="AJ62" s="141">
        <f t="shared" si="6"/>
        <v>0</v>
      </c>
    </row>
    <row r="63" spans="1:36" x14ac:dyDescent="0.25">
      <c r="A63" t="s">
        <v>188</v>
      </c>
      <c r="C63" s="140">
        <v>205000</v>
      </c>
      <c r="D63" s="85">
        <v>0</v>
      </c>
      <c r="E63" s="85">
        <v>0</v>
      </c>
      <c r="F63" s="141">
        <v>205000</v>
      </c>
      <c r="H63" s="140">
        <v>0</v>
      </c>
      <c r="I63" s="85">
        <v>0</v>
      </c>
      <c r="J63" s="85">
        <v>0</v>
      </c>
      <c r="K63" s="141">
        <v>0</v>
      </c>
      <c r="M63" s="140">
        <f>+'[1]Ex Africa 2021'!B88+'[1]Ex Africa 2021'!B187+'[1]Ex Africa 2021'!B286+'[1]Ex Africa 2021'!B385</f>
        <v>0</v>
      </c>
      <c r="N63" s="85">
        <f>+'[1]Ex Africa 2021'!B485+'[1]Ex Africa 2021'!B584+'[1]Ex Africa 2021'!B683+'[1]Ex Africa 2021'!B782</f>
        <v>0</v>
      </c>
      <c r="O63" s="85">
        <f>+'[1]Ex Africa 2021'!B882+'[1]Ex Africa 2021'!B981+'[1]Ex Africa 2021'!B1080+'[1]Ex Africa 2021'!B1179</f>
        <v>0</v>
      </c>
      <c r="P63" s="141">
        <f t="shared" si="7"/>
        <v>0</v>
      </c>
      <c r="R63" s="140">
        <f>+'[1]Ex Africa 2022'!B88+'[1]Ex Africa 2022'!B187+'[1]Ex Africa 2022'!B286+'[1]Ex Africa 2022'!B385</f>
        <v>0</v>
      </c>
      <c r="S63" s="85">
        <f>+'[1]Ex Africa 2022'!B485+'[1]Ex Africa 2022'!B584+'[1]Ex Africa 2022'!B683+'[1]Ex Africa 2022'!B782</f>
        <v>0</v>
      </c>
      <c r="T63" s="85">
        <f>+'[1]Ex Africa 2022'!B882+'[1]Ex Africa 2022'!B981+'[1]Ex Africa 2022'!B1080+'[1]Ex Africa 2022'!B1179</f>
        <v>0</v>
      </c>
      <c r="U63" s="141">
        <f t="shared" si="8"/>
        <v>0</v>
      </c>
      <c r="W63" s="140">
        <f>+'[1]Ex-Africa 2023'!B88+'[1]Ex-Africa 2023'!B187+'[1]Ex-Africa 2023'!B286+'[1]Ex-Africa 2023'!B385</f>
        <v>10000</v>
      </c>
      <c r="X63" s="85">
        <f>+'[1]Ex-Africa 2023'!B485+'[1]Ex-Africa 2023'!B584+'[1]Ex-Africa 2023'!B683+'[1]Ex-Africa 2023'!B782</f>
        <v>0</v>
      </c>
      <c r="Y63" s="85">
        <f>+'[1]Ex-Africa 2023'!B882+'[1]Ex-Africa 2023'!B981+'[1]Ex-Africa 2023'!B1080+'[1]Ex-Africa 2023'!B1179</f>
        <v>0</v>
      </c>
      <c r="Z63" s="141">
        <f t="shared" si="9"/>
        <v>10000</v>
      </c>
      <c r="AB63" s="140">
        <f>+'[1]Ex-Africa 2024'!B88+'[1]Ex-Africa 2024'!B187+'[1]Ex-Africa 2024'!B286+'[1]Ex-Africa 2024'!B385</f>
        <v>0</v>
      </c>
      <c r="AC63" s="85">
        <f>+'[1]Ex-Africa 2024'!B485+'[1]Ex-Africa 2024'!B584+'[1]Ex-Africa 2024'!B683+'[1]Ex-Africa 2024'!B782</f>
        <v>0</v>
      </c>
      <c r="AD63" s="85">
        <f>+'[1]Ex-Africa 2024'!B882+'[1]Ex-Africa 2024'!B981+'[1]Ex-Africa 2024'!B1080+'[1]Ex-Africa 2024'!B1179</f>
        <v>0</v>
      </c>
      <c r="AE63" s="141">
        <f t="shared" si="5"/>
        <v>0</v>
      </c>
      <c r="AG63" s="140">
        <f>+'[1]Ex-Africa 2025'!B88+'[1]Ex-Africa 2025'!B187+'[1]Ex-Africa 2025'!B286+'[1]Ex-Africa 2025'!B385</f>
        <v>0</v>
      </c>
      <c r="AH63" s="85">
        <f>+'[1]Ex-Africa 2025'!B485+'[1]Ex-Africa 2025'!B584+'[1]Ex-Africa 2025'!B683+'[1]Ex-Africa 2025'!B782</f>
        <v>0</v>
      </c>
      <c r="AI63" s="85">
        <f>+'[1]Ex-Africa 2025'!B882+'[1]Ex-Africa 2025'!B981+'[1]Ex-Africa 2025'!B1080+'[1]Ex-Africa 2025'!B1179</f>
        <v>0</v>
      </c>
      <c r="AJ63" s="141">
        <f t="shared" si="6"/>
        <v>0</v>
      </c>
    </row>
    <row r="64" spans="1:36" x14ac:dyDescent="0.25">
      <c r="A64" t="s">
        <v>206</v>
      </c>
      <c r="C64" s="140">
        <v>374855</v>
      </c>
      <c r="D64" s="85">
        <v>189350</v>
      </c>
      <c r="E64" s="85">
        <v>0</v>
      </c>
      <c r="F64" s="141">
        <v>564205</v>
      </c>
      <c r="H64" s="140">
        <v>424044</v>
      </c>
      <c r="I64" s="85">
        <v>148912</v>
      </c>
      <c r="J64" s="85">
        <v>0</v>
      </c>
      <c r="K64" s="141">
        <v>572956</v>
      </c>
      <c r="M64" s="140">
        <f>+'[1]Ex Africa 2021'!B89+'[1]Ex Africa 2021'!B188+'[1]Ex Africa 2021'!B287+'[1]Ex Africa 2021'!B386</f>
        <v>256486</v>
      </c>
      <c r="N64" s="85">
        <f>+'[1]Ex Africa 2021'!B486+'[1]Ex Africa 2021'!B585+'[1]Ex Africa 2021'!B684+'[1]Ex Africa 2021'!B783</f>
        <v>109700</v>
      </c>
      <c r="O64" s="85">
        <f>+'[1]Ex Africa 2021'!B883+'[1]Ex Africa 2021'!B982+'[1]Ex Africa 2021'!B1081+'[1]Ex Africa 2021'!B1180</f>
        <v>0</v>
      </c>
      <c r="P64" s="141">
        <f t="shared" si="7"/>
        <v>366186</v>
      </c>
      <c r="R64" s="140">
        <f>+'[1]Ex Africa 2022'!B89+'[1]Ex Africa 2022'!B188+'[1]Ex Africa 2022'!B287+'[1]Ex Africa 2022'!B386</f>
        <v>261800</v>
      </c>
      <c r="S64" s="85">
        <f>+'[1]Ex Africa 2022'!B486+'[1]Ex Africa 2022'!B585+'[1]Ex Africa 2022'!B684+'[1]Ex Africa 2022'!B783</f>
        <v>263294</v>
      </c>
      <c r="T64" s="85">
        <f>+'[1]Ex Africa 2022'!B883+'[1]Ex Africa 2022'!B982+'[1]Ex Africa 2022'!B1081+'[1]Ex Africa 2022'!B1180</f>
        <v>12000</v>
      </c>
      <c r="U64" s="141">
        <f t="shared" si="8"/>
        <v>537094</v>
      </c>
      <c r="W64" s="140">
        <f>+'[1]Ex-Africa 2023'!B89+'[1]Ex-Africa 2023'!B188+'[1]Ex-Africa 2023'!B287+'[1]Ex-Africa 2023'!B386</f>
        <v>361400</v>
      </c>
      <c r="X64" s="85">
        <f>+'[1]Ex-Africa 2023'!B486+'[1]Ex-Africa 2023'!B585+'[1]Ex-Africa 2023'!B684+'[1]Ex-Africa 2023'!B783</f>
        <v>112500</v>
      </c>
      <c r="Y64" s="85">
        <f>+'[1]Ex-Africa 2023'!B883+'[1]Ex-Africa 2023'!B982+'[1]Ex-Africa 2023'!B1081+'[1]Ex-Africa 2023'!B1180</f>
        <v>96000</v>
      </c>
      <c r="Z64" s="141">
        <f t="shared" si="9"/>
        <v>569900</v>
      </c>
      <c r="AB64" s="140">
        <f>+'[1]Ex-Africa 2024'!B89+'[1]Ex-Africa 2024'!B188+'[1]Ex-Africa 2024'!B287+'[1]Ex-Africa 2024'!B386</f>
        <v>89205</v>
      </c>
      <c r="AC64" s="85">
        <f>+'[1]Ex-Africa 2024'!B486+'[1]Ex-Africa 2024'!B585+'[1]Ex-Africa 2024'!B684+'[1]Ex-Africa 2024'!B783</f>
        <v>262600</v>
      </c>
      <c r="AD64" s="85">
        <f>+'[1]Ex-Africa 2024'!B883+'[1]Ex-Africa 2024'!B982+'[1]Ex-Africa 2024'!B1081+'[1]Ex-Africa 2024'!B1180</f>
        <v>80000</v>
      </c>
      <c r="AE64" s="141">
        <f t="shared" si="5"/>
        <v>431805</v>
      </c>
      <c r="AG64" s="140">
        <f>+'[1]Ex-Africa 2025'!B89+'[1]Ex-Africa 2025'!B188+'[1]Ex-Africa 2025'!B287+'[1]Ex-Africa 2025'!B386</f>
        <v>158200</v>
      </c>
      <c r="AH64" s="85">
        <f>+'[1]Ex-Africa 2025'!B486+'[1]Ex-Africa 2025'!B585+'[1]Ex-Africa 2025'!B684+'[1]Ex-Africa 2025'!B783</f>
        <v>98900</v>
      </c>
      <c r="AI64" s="85">
        <f>+'[1]Ex-Africa 2025'!B883+'[1]Ex-Africa 2025'!B982+'[1]Ex-Africa 2025'!B1081+'[1]Ex-Africa 2025'!B1180</f>
        <v>70000</v>
      </c>
      <c r="AJ64" s="141">
        <f t="shared" si="6"/>
        <v>327100</v>
      </c>
    </row>
    <row r="65" spans="1:36" x14ac:dyDescent="0.25">
      <c r="A65" t="s">
        <v>207</v>
      </c>
      <c r="C65" s="140">
        <v>1200</v>
      </c>
      <c r="D65" s="85">
        <v>3000</v>
      </c>
      <c r="E65" s="85">
        <v>0</v>
      </c>
      <c r="F65" s="141">
        <v>4200</v>
      </c>
      <c r="H65" s="140">
        <v>2000</v>
      </c>
      <c r="I65" s="85">
        <v>0</v>
      </c>
      <c r="J65" s="85">
        <v>0</v>
      </c>
      <c r="K65" s="141">
        <v>2000</v>
      </c>
      <c r="M65" s="140">
        <f>+'[1]Ex Africa 2021'!B90+'[1]Ex Africa 2021'!B189+'[1]Ex Africa 2021'!B288+'[1]Ex Africa 2021'!B387</f>
        <v>0</v>
      </c>
      <c r="N65" s="85">
        <f>+'[1]Ex Africa 2021'!B487+'[1]Ex Africa 2021'!B586+'[1]Ex Africa 2021'!B685+'[1]Ex Africa 2021'!B784</f>
        <v>0</v>
      </c>
      <c r="O65" s="85">
        <f>+'[1]Ex Africa 2021'!B884+'[1]Ex Africa 2021'!B983+'[1]Ex Africa 2021'!B1082+'[1]Ex Africa 2021'!B1181</f>
        <v>0</v>
      </c>
      <c r="P65" s="141">
        <f t="shared" si="7"/>
        <v>0</v>
      </c>
      <c r="R65" s="140">
        <f>+'[1]Ex Africa 2022'!B90+'[1]Ex Africa 2022'!B189+'[1]Ex Africa 2022'!B288+'[1]Ex Africa 2022'!B387</f>
        <v>0</v>
      </c>
      <c r="S65" s="85">
        <f>+'[1]Ex Africa 2022'!B487+'[1]Ex Africa 2022'!B586+'[1]Ex Africa 2022'!B685+'[1]Ex Africa 2022'!B784</f>
        <v>0</v>
      </c>
      <c r="T65" s="85">
        <f>+'[1]Ex Africa 2022'!B884+'[1]Ex Africa 2022'!B983+'[1]Ex Africa 2022'!B1082+'[1]Ex Africa 2022'!B1181</f>
        <v>0</v>
      </c>
      <c r="U65" s="141">
        <f t="shared" si="8"/>
        <v>0</v>
      </c>
      <c r="W65" s="140">
        <f>+'[1]Ex-Africa 2023'!B90+'[1]Ex-Africa 2023'!B189+'[1]Ex-Africa 2023'!B288+'[1]Ex-Africa 2023'!B387</f>
        <v>13500</v>
      </c>
      <c r="X65" s="85">
        <f>+'[1]Ex-Africa 2023'!B487+'[1]Ex-Africa 2023'!B586+'[1]Ex-Africa 2023'!B685+'[1]Ex-Africa 2023'!B784</f>
        <v>0</v>
      </c>
      <c r="Y65" s="85">
        <f>+'[1]Ex-Africa 2023'!B884+'[1]Ex-Africa 2023'!B983+'[1]Ex-Africa 2023'!B1082+'[1]Ex-Africa 2023'!B1181</f>
        <v>0</v>
      </c>
      <c r="Z65" s="141">
        <f t="shared" si="9"/>
        <v>13500</v>
      </c>
      <c r="AB65" s="140">
        <f>+'[1]Ex-Africa 2024'!B90+'[1]Ex-Africa 2024'!B189+'[1]Ex-Africa 2024'!B288+'[1]Ex-Africa 2024'!B387</f>
        <v>0</v>
      </c>
      <c r="AC65" s="85">
        <f>+'[1]Ex-Africa 2024'!B487+'[1]Ex-Africa 2024'!B586+'[1]Ex-Africa 2024'!B685+'[1]Ex-Africa 2024'!B784</f>
        <v>15</v>
      </c>
      <c r="AD65" s="85">
        <f>+'[1]Ex-Africa 2024'!B884+'[1]Ex-Africa 2024'!B983+'[1]Ex-Africa 2024'!B1082+'[1]Ex-Africa 2024'!B1181</f>
        <v>0</v>
      </c>
      <c r="AE65" s="141">
        <f t="shared" si="5"/>
        <v>15</v>
      </c>
      <c r="AG65" s="140">
        <f>+'[1]Ex-Africa 2025'!B90+'[1]Ex-Africa 2025'!B189+'[1]Ex-Africa 2025'!B288+'[1]Ex-Africa 2025'!B387</f>
        <v>0</v>
      </c>
      <c r="AH65" s="85">
        <f>+'[1]Ex-Africa 2025'!B487+'[1]Ex-Africa 2025'!B586+'[1]Ex-Africa 2025'!B685+'[1]Ex-Africa 2025'!B784</f>
        <v>0</v>
      </c>
      <c r="AI65" s="85">
        <f>+'[1]Ex-Africa 2025'!B884+'[1]Ex-Africa 2025'!B983+'[1]Ex-Africa 2025'!B1082+'[1]Ex-Africa 2025'!B1181</f>
        <v>0</v>
      </c>
      <c r="AJ65" s="141">
        <f t="shared" si="6"/>
        <v>0</v>
      </c>
    </row>
    <row r="66" spans="1:36" x14ac:dyDescent="0.25">
      <c r="A66" t="s">
        <v>191</v>
      </c>
      <c r="C66" s="140">
        <v>0</v>
      </c>
      <c r="D66" s="85">
        <v>0</v>
      </c>
      <c r="E66" s="85">
        <v>0</v>
      </c>
      <c r="F66" s="141">
        <v>0</v>
      </c>
      <c r="H66" s="140">
        <v>0</v>
      </c>
      <c r="I66" s="85">
        <v>0</v>
      </c>
      <c r="J66" s="85">
        <v>0</v>
      </c>
      <c r="K66" s="141">
        <v>0</v>
      </c>
      <c r="M66" s="140">
        <f>+'[1]Ex Africa 2021'!B91+'[1]Ex Africa 2021'!B190+'[1]Ex Africa 2021'!B289+'[1]Ex Africa 2021'!B388</f>
        <v>0</v>
      </c>
      <c r="N66" s="85">
        <f>+'[1]Ex Africa 2021'!B488+'[1]Ex Africa 2021'!B587+'[1]Ex Africa 2021'!B686+'[1]Ex Africa 2021'!B785</f>
        <v>0</v>
      </c>
      <c r="O66" s="85">
        <f>+'[1]Ex Africa 2021'!B885+'[1]Ex Africa 2021'!B984+'[1]Ex Africa 2021'!B1083+'[1]Ex Africa 2021'!B1182</f>
        <v>0</v>
      </c>
      <c r="P66" s="141">
        <f t="shared" si="7"/>
        <v>0</v>
      </c>
      <c r="R66" s="140">
        <f>+'[1]Ex Africa 2022'!B91+'[1]Ex Africa 2022'!B190+'[1]Ex Africa 2022'!B289+'[1]Ex Africa 2022'!B388</f>
        <v>18500</v>
      </c>
      <c r="S66" s="85">
        <f>+'[1]Ex Africa 2022'!B488+'[1]Ex Africa 2022'!B587+'[1]Ex Africa 2022'!B686+'[1]Ex Africa 2022'!B785</f>
        <v>0</v>
      </c>
      <c r="T66" s="85">
        <f>+'[1]Ex Africa 2022'!B885+'[1]Ex Africa 2022'!B984+'[1]Ex Africa 2022'!B1083+'[1]Ex Africa 2022'!B1182</f>
        <v>0</v>
      </c>
      <c r="U66" s="141">
        <f t="shared" si="8"/>
        <v>18500</v>
      </c>
      <c r="W66" s="140">
        <f>+'[1]Ex-Africa 2023'!B91+'[1]Ex-Africa 2023'!B190+'[1]Ex-Africa 2023'!B289+'[1]Ex-Africa 2023'!B388</f>
        <v>204000</v>
      </c>
      <c r="X66" s="85">
        <f>+'[1]Ex-Africa 2023'!B488+'[1]Ex-Africa 2023'!B587+'[1]Ex-Africa 2023'!B686+'[1]Ex-Africa 2023'!B785</f>
        <v>0</v>
      </c>
      <c r="Y66" s="85">
        <f>+'[1]Ex-Africa 2023'!B885+'[1]Ex-Africa 2023'!B984+'[1]Ex-Africa 2023'!B1083+'[1]Ex-Africa 2023'!B1182</f>
        <v>0</v>
      </c>
      <c r="Z66" s="141">
        <f t="shared" si="9"/>
        <v>204000</v>
      </c>
      <c r="AB66" s="140">
        <f>+'[1]Ex-Africa 2024'!B91+'[1]Ex-Africa 2024'!B190+'[1]Ex-Africa 2024'!B289+'[1]Ex-Africa 2024'!B388</f>
        <v>0</v>
      </c>
      <c r="AC66" s="85">
        <f>+'[1]Ex-Africa 2024'!B488+'[1]Ex-Africa 2024'!B587+'[1]Ex-Africa 2024'!B686+'[1]Ex-Africa 2024'!B785</f>
        <v>0</v>
      </c>
      <c r="AD66" s="85">
        <f>+'[1]Ex-Africa 2024'!B885+'[1]Ex-Africa 2024'!B984+'[1]Ex-Africa 2024'!B1083+'[1]Ex-Africa 2024'!B1182</f>
        <v>0</v>
      </c>
      <c r="AE66" s="141">
        <f t="shared" si="5"/>
        <v>0</v>
      </c>
      <c r="AG66" s="140">
        <f>+'[1]Ex-Africa 2025'!B91+'[1]Ex-Africa 2025'!B190+'[1]Ex-Africa 2025'!B289+'[1]Ex-Africa 2025'!B388</f>
        <v>0</v>
      </c>
      <c r="AH66" s="85">
        <f>+'[1]Ex-Africa 2025'!B488+'[1]Ex-Africa 2025'!B587+'[1]Ex-Africa 2025'!B686+'[1]Ex-Africa 2025'!B785</f>
        <v>0</v>
      </c>
      <c r="AI66" s="85">
        <f>+'[1]Ex-Africa 2025'!B885+'[1]Ex-Africa 2025'!B984+'[1]Ex-Africa 2025'!B1083+'[1]Ex-Africa 2025'!B1182</f>
        <v>0</v>
      </c>
      <c r="AJ66" s="141">
        <f t="shared" si="6"/>
        <v>0</v>
      </c>
    </row>
    <row r="67" spans="1:36" x14ac:dyDescent="0.25">
      <c r="A67" t="s">
        <v>208</v>
      </c>
      <c r="C67" s="140">
        <v>2500</v>
      </c>
      <c r="D67" s="85">
        <v>0</v>
      </c>
      <c r="E67" s="85">
        <v>0</v>
      </c>
      <c r="F67" s="141">
        <v>2500</v>
      </c>
      <c r="H67" s="140">
        <v>0</v>
      </c>
      <c r="I67" s="85">
        <v>0</v>
      </c>
      <c r="J67" s="85">
        <v>0</v>
      </c>
      <c r="K67" s="141">
        <v>0</v>
      </c>
      <c r="M67" s="140">
        <f>+'[1]Ex Africa 2021'!B92+'[1]Ex Africa 2021'!B191+'[1]Ex Africa 2021'!B290+'[1]Ex Africa 2021'!B389</f>
        <v>0</v>
      </c>
      <c r="N67" s="85">
        <f>+'[1]Ex Africa 2021'!B489+'[1]Ex Africa 2021'!B588+'[1]Ex Africa 2021'!B687+'[1]Ex Africa 2021'!B786</f>
        <v>0</v>
      </c>
      <c r="O67" s="85">
        <f>+'[1]Ex Africa 2021'!B886+'[1]Ex Africa 2021'!B985+'[1]Ex Africa 2021'!B1084+'[1]Ex Africa 2021'!B1183</f>
        <v>0</v>
      </c>
      <c r="P67" s="141">
        <f t="shared" si="7"/>
        <v>0</v>
      </c>
      <c r="R67" s="140">
        <f>+'[1]Ex Africa 2022'!B92+'[1]Ex Africa 2022'!B191+'[1]Ex Africa 2022'!B290+'[1]Ex Africa 2022'!B389</f>
        <v>0</v>
      </c>
      <c r="S67" s="85">
        <f>+'[1]Ex Africa 2022'!B489+'[1]Ex Africa 2022'!B588+'[1]Ex Africa 2022'!B687+'[1]Ex Africa 2022'!B786</f>
        <v>0</v>
      </c>
      <c r="T67" s="85">
        <f>+'[1]Ex Africa 2022'!B886+'[1]Ex Africa 2022'!B985+'[1]Ex Africa 2022'!B1084+'[1]Ex Africa 2022'!B1183</f>
        <v>0</v>
      </c>
      <c r="U67" s="141">
        <f t="shared" si="8"/>
        <v>0</v>
      </c>
      <c r="W67" s="140">
        <f>+'[1]Ex-Africa 2023'!B92+'[1]Ex-Africa 2023'!B191+'[1]Ex-Africa 2023'!B290+'[1]Ex-Africa 2023'!B389</f>
        <v>0</v>
      </c>
      <c r="X67" s="85">
        <f>+'[1]Ex-Africa 2023'!B489+'[1]Ex-Africa 2023'!B588+'[1]Ex-Africa 2023'!B687+'[1]Ex-Africa 2023'!B786</f>
        <v>0</v>
      </c>
      <c r="Y67" s="85">
        <f>+'[1]Ex-Africa 2023'!B886+'[1]Ex-Africa 2023'!B985+'[1]Ex-Africa 2023'!B1084+'[1]Ex-Africa 2023'!B1183</f>
        <v>0</v>
      </c>
      <c r="Z67" s="141">
        <f t="shared" si="9"/>
        <v>0</v>
      </c>
      <c r="AB67" s="140">
        <f>+'[1]Ex-Africa 2024'!B92+'[1]Ex-Africa 2024'!B191+'[1]Ex-Africa 2024'!B290+'[1]Ex-Africa 2024'!B389</f>
        <v>0</v>
      </c>
      <c r="AC67" s="85">
        <f>+'[1]Ex-Africa 2024'!B489+'[1]Ex-Africa 2024'!B588+'[1]Ex-Africa 2024'!B687+'[1]Ex-Africa 2024'!B786</f>
        <v>0</v>
      </c>
      <c r="AD67" s="85">
        <f>+'[1]Ex-Africa 2024'!B886+'[1]Ex-Africa 2024'!B985+'[1]Ex-Africa 2024'!B1084+'[1]Ex-Africa 2024'!B1183</f>
        <v>0</v>
      </c>
      <c r="AE67" s="141">
        <f t="shared" si="5"/>
        <v>0</v>
      </c>
      <c r="AG67" s="140">
        <f>+'[1]Ex-Africa 2025'!B92+'[1]Ex-Africa 2025'!B191+'[1]Ex-Africa 2025'!B290+'[1]Ex-Africa 2025'!B389</f>
        <v>0</v>
      </c>
      <c r="AH67" s="85">
        <f>+'[1]Ex-Africa 2025'!B489+'[1]Ex-Africa 2025'!B588+'[1]Ex-Africa 2025'!B687+'[1]Ex-Africa 2025'!B786</f>
        <v>0</v>
      </c>
      <c r="AI67" s="85">
        <f>+'[1]Ex-Africa 2025'!B886+'[1]Ex-Africa 2025'!B985+'[1]Ex-Africa 2025'!B1084+'[1]Ex-Africa 2025'!B1183</f>
        <v>0</v>
      </c>
      <c r="AJ67" s="141">
        <f t="shared" si="6"/>
        <v>0</v>
      </c>
    </row>
    <row r="68" spans="1:36" x14ac:dyDescent="0.25">
      <c r="A68" t="s">
        <v>193</v>
      </c>
      <c r="C68" s="140">
        <v>61960</v>
      </c>
      <c r="D68" s="85">
        <v>0</v>
      </c>
      <c r="E68" s="85">
        <v>0</v>
      </c>
      <c r="F68" s="141">
        <v>61960</v>
      </c>
      <c r="H68" s="140">
        <v>37934</v>
      </c>
      <c r="I68" s="85">
        <v>0</v>
      </c>
      <c r="J68" s="85">
        <v>0</v>
      </c>
      <c r="K68" s="141">
        <v>37934</v>
      </c>
      <c r="M68" s="140">
        <f>+'[1]Ex Africa 2021'!B93+'[1]Ex Africa 2021'!B192+'[1]Ex Africa 2021'!B291+'[1]Ex Africa 2021'!B390</f>
        <v>113678</v>
      </c>
      <c r="N68" s="85">
        <f>+'[1]Ex Africa 2021'!B490+'[1]Ex Africa 2021'!B589+'[1]Ex Africa 2021'!B688+'[1]Ex Africa 2021'!B787</f>
        <v>0</v>
      </c>
      <c r="O68" s="85">
        <f>+'[1]Ex Africa 2021'!B887+'[1]Ex Africa 2021'!B986+'[1]Ex Africa 2021'!B1085+'[1]Ex Africa 2021'!B1184</f>
        <v>0</v>
      </c>
      <c r="P68" s="141">
        <f t="shared" si="7"/>
        <v>113678</v>
      </c>
      <c r="R68" s="140">
        <f>+'[1]Ex Africa 2022'!B93+'[1]Ex Africa 2022'!B192+'[1]Ex Africa 2022'!B291+'[1]Ex Africa 2022'!B390</f>
        <v>70985</v>
      </c>
      <c r="S68" s="85">
        <f>+'[1]Ex Africa 2022'!B490+'[1]Ex Africa 2022'!B589+'[1]Ex Africa 2022'!B688+'[1]Ex Africa 2022'!B787</f>
        <v>0</v>
      </c>
      <c r="T68" s="85">
        <f>+'[1]Ex Africa 2022'!B887+'[1]Ex Africa 2022'!B986+'[1]Ex Africa 2022'!B1085+'[1]Ex Africa 2022'!B1184</f>
        <v>0</v>
      </c>
      <c r="U68" s="141">
        <f t="shared" si="8"/>
        <v>70985</v>
      </c>
      <c r="W68" s="140">
        <f>+'[1]Ex-Africa 2023'!B93+'[1]Ex-Africa 2023'!B192+'[1]Ex-Africa 2023'!B291+'[1]Ex-Africa 2023'!B390</f>
        <v>8506</v>
      </c>
      <c r="X68" s="85">
        <f>+'[1]Ex-Africa 2023'!B490+'[1]Ex-Africa 2023'!B589+'[1]Ex-Africa 2023'!B688+'[1]Ex-Africa 2023'!B787</f>
        <v>0</v>
      </c>
      <c r="Y68" s="85">
        <f>+'[1]Ex-Africa 2023'!B887+'[1]Ex-Africa 2023'!B986+'[1]Ex-Africa 2023'!B1085+'[1]Ex-Africa 2023'!B1184</f>
        <v>0</v>
      </c>
      <c r="Z68" s="141">
        <f t="shared" si="9"/>
        <v>8506</v>
      </c>
      <c r="AB68" s="140">
        <f>+'[1]Ex-Africa 2024'!B93+'[1]Ex-Africa 2024'!B192+'[1]Ex-Africa 2024'!B291+'[1]Ex-Africa 2024'!B390</f>
        <v>133267</v>
      </c>
      <c r="AC68" s="85">
        <f>+'[1]Ex-Africa 2024'!B490+'[1]Ex-Africa 2024'!B589+'[1]Ex-Africa 2024'!B688+'[1]Ex-Africa 2024'!B787</f>
        <v>0</v>
      </c>
      <c r="AD68" s="85">
        <f>+'[1]Ex-Africa 2024'!B887+'[1]Ex-Africa 2024'!B986+'[1]Ex-Africa 2024'!B1085+'[1]Ex-Africa 2024'!B1184</f>
        <v>0</v>
      </c>
      <c r="AE68" s="141">
        <f t="shared" si="5"/>
        <v>133267</v>
      </c>
      <c r="AG68" s="140">
        <f>+'[1]Ex-Africa 2025'!B93+'[1]Ex-Africa 2025'!B192+'[1]Ex-Africa 2025'!B291+'[1]Ex-Africa 2025'!B390</f>
        <v>0</v>
      </c>
      <c r="AH68" s="85">
        <f>+'[1]Ex-Africa 2025'!B490+'[1]Ex-Africa 2025'!B589+'[1]Ex-Africa 2025'!B688+'[1]Ex-Africa 2025'!B787</f>
        <v>0</v>
      </c>
      <c r="AI68" s="85">
        <f>+'[1]Ex-Africa 2025'!B887+'[1]Ex-Africa 2025'!B986+'[1]Ex-Africa 2025'!B1085+'[1]Ex-Africa 2025'!B1184</f>
        <v>0</v>
      </c>
      <c r="AJ68" s="141">
        <f t="shared" si="6"/>
        <v>0</v>
      </c>
    </row>
    <row r="69" spans="1:36" x14ac:dyDescent="0.25">
      <c r="A69" t="s">
        <v>194</v>
      </c>
      <c r="C69" s="140">
        <v>444988</v>
      </c>
      <c r="D69" s="85">
        <v>28700</v>
      </c>
      <c r="E69" s="85">
        <v>0</v>
      </c>
      <c r="F69" s="141">
        <v>473688</v>
      </c>
      <c r="H69" s="140">
        <v>42700</v>
      </c>
      <c r="I69" s="85">
        <v>0</v>
      </c>
      <c r="J69" s="85">
        <v>0</v>
      </c>
      <c r="K69" s="141">
        <v>42700</v>
      </c>
      <c r="M69" s="140">
        <f>+'[1]Ex Africa 2021'!B94+'[1]Ex Africa 2021'!B193+'[1]Ex Africa 2021'!B292+'[1]Ex Africa 2021'!B391</f>
        <v>179035</v>
      </c>
      <c r="N69" s="85">
        <f>+'[1]Ex Africa 2021'!B491+'[1]Ex Africa 2021'!B590+'[1]Ex Africa 2021'!B689+'[1]Ex Africa 2021'!B788</f>
        <v>0</v>
      </c>
      <c r="O69" s="85">
        <f>+'[1]Ex Africa 2021'!B888+'[1]Ex Africa 2021'!B987+'[1]Ex Africa 2021'!B1086+'[1]Ex Africa 2021'!B1185</f>
        <v>0</v>
      </c>
      <c r="P69" s="141">
        <f t="shared" si="7"/>
        <v>179035</v>
      </c>
      <c r="R69" s="140">
        <f>+'[1]Ex Africa 2022'!B94+'[1]Ex Africa 2022'!B193+'[1]Ex Africa 2022'!B292+'[1]Ex Africa 2022'!B391</f>
        <v>400971</v>
      </c>
      <c r="S69" s="85">
        <f>+'[1]Ex Africa 2022'!B491+'[1]Ex Africa 2022'!B590+'[1]Ex Africa 2022'!B689+'[1]Ex Africa 2022'!B788</f>
        <v>0</v>
      </c>
      <c r="T69" s="85">
        <f>+'[1]Ex Africa 2022'!B888+'[1]Ex Africa 2022'!B987+'[1]Ex Africa 2022'!B1086+'[1]Ex Africa 2022'!B1185</f>
        <v>0</v>
      </c>
      <c r="U69" s="141">
        <f t="shared" si="8"/>
        <v>400971</v>
      </c>
      <c r="W69" s="140">
        <f>+'[1]Ex-Africa 2023'!B94+'[1]Ex-Africa 2023'!B193+'[1]Ex-Africa 2023'!B292+'[1]Ex-Africa 2023'!B391</f>
        <v>247424</v>
      </c>
      <c r="X69" s="85">
        <f>+'[1]Ex-Africa 2023'!B491+'[1]Ex-Africa 2023'!B590+'[1]Ex-Africa 2023'!B689+'[1]Ex-Africa 2023'!B788</f>
        <v>0</v>
      </c>
      <c r="Y69" s="85">
        <f>+'[1]Ex-Africa 2023'!B888+'[1]Ex-Africa 2023'!B987+'[1]Ex-Africa 2023'!B1086+'[1]Ex-Africa 2023'!B1185</f>
        <v>0</v>
      </c>
      <c r="Z69" s="141">
        <f t="shared" si="9"/>
        <v>247424</v>
      </c>
      <c r="AB69" s="140">
        <f>+'[1]Ex-Africa 2024'!B94+'[1]Ex-Africa 2024'!B193+'[1]Ex-Africa 2024'!B292+'[1]Ex-Africa 2024'!B391</f>
        <v>212387</v>
      </c>
      <c r="AC69" s="85">
        <f>+'[1]Ex-Africa 2024'!B491+'[1]Ex-Africa 2024'!B590+'[1]Ex-Africa 2024'!B689+'[1]Ex-Africa 2024'!B788</f>
        <v>0</v>
      </c>
      <c r="AD69" s="85">
        <f>+'[1]Ex-Africa 2024'!B888+'[1]Ex-Africa 2024'!B987+'[1]Ex-Africa 2024'!B1086+'[1]Ex-Africa 2024'!B1185</f>
        <v>0</v>
      </c>
      <c r="AE69" s="141">
        <f t="shared" si="5"/>
        <v>212387</v>
      </c>
      <c r="AG69" s="140">
        <f>+'[1]Ex-Africa 2025'!B94+'[1]Ex-Africa 2025'!B193+'[1]Ex-Africa 2025'!B292+'[1]Ex-Africa 2025'!B391</f>
        <v>0</v>
      </c>
      <c r="AH69" s="85">
        <f>+'[1]Ex-Africa 2025'!B491+'[1]Ex-Africa 2025'!B590+'[1]Ex-Africa 2025'!B689+'[1]Ex-Africa 2025'!B788</f>
        <v>0</v>
      </c>
      <c r="AI69" s="85">
        <f>+'[1]Ex-Africa 2025'!B888+'[1]Ex-Africa 2025'!B987+'[1]Ex-Africa 2025'!B1086+'[1]Ex-Africa 2025'!B1185</f>
        <v>0</v>
      </c>
      <c r="AJ69" s="141">
        <f t="shared" si="6"/>
        <v>0</v>
      </c>
    </row>
    <row r="70" spans="1:36" x14ac:dyDescent="0.25">
      <c r="A70" t="s">
        <v>209</v>
      </c>
      <c r="C70" s="140">
        <v>1340672</v>
      </c>
      <c r="D70" s="85">
        <v>0</v>
      </c>
      <c r="E70" s="85">
        <v>0</v>
      </c>
      <c r="F70" s="141">
        <v>1340672</v>
      </c>
      <c r="H70" s="140">
        <v>204573</v>
      </c>
      <c r="I70" s="85">
        <v>0</v>
      </c>
      <c r="J70" s="85">
        <v>0</v>
      </c>
      <c r="K70" s="141">
        <v>204573</v>
      </c>
      <c r="M70" s="140">
        <f>+'[1]Ex Africa 2021'!B95+'[1]Ex Africa 2021'!B194+'[1]Ex Africa 2021'!B293+'[1]Ex Africa 2021'!B392</f>
        <v>0</v>
      </c>
      <c r="N70" s="85">
        <f>+'[1]Ex Africa 2021'!B492+'[1]Ex Africa 2021'!B591+'[1]Ex Africa 2021'!B690+'[1]Ex Africa 2021'!B789</f>
        <v>0</v>
      </c>
      <c r="O70" s="85">
        <f>+'[1]Ex Africa 2021'!B889+'[1]Ex Africa 2021'!B988+'[1]Ex Africa 2021'!B1087+'[1]Ex Africa 2021'!B1186</f>
        <v>0</v>
      </c>
      <c r="P70" s="141">
        <f t="shared" si="7"/>
        <v>0</v>
      </c>
      <c r="R70" s="140">
        <f>+'[1]Ex Africa 2022'!B95+'[1]Ex Africa 2022'!B194+'[1]Ex Africa 2022'!B293+'[1]Ex Africa 2022'!B392</f>
        <v>1486700</v>
      </c>
      <c r="S70" s="85">
        <f>+'[1]Ex Africa 2022'!B492+'[1]Ex Africa 2022'!B591+'[1]Ex Africa 2022'!B690+'[1]Ex Africa 2022'!B789</f>
        <v>0</v>
      </c>
      <c r="T70" s="85">
        <f>+'[1]Ex Africa 2022'!B889+'[1]Ex Africa 2022'!B988+'[1]Ex Africa 2022'!B1087+'[1]Ex Africa 2022'!B1186</f>
        <v>0</v>
      </c>
      <c r="U70" s="141">
        <f t="shared" si="8"/>
        <v>1486700</v>
      </c>
      <c r="W70" s="140">
        <f>+'[1]Ex-Africa 2023'!B95+'[1]Ex-Africa 2023'!B194+'[1]Ex-Africa 2023'!B293+'[1]Ex-Africa 2023'!B392</f>
        <v>284100</v>
      </c>
      <c r="X70" s="85">
        <f>+'[1]Ex-Africa 2023'!B492+'[1]Ex-Africa 2023'!B591+'[1]Ex-Africa 2023'!B690+'[1]Ex-Africa 2023'!B789</f>
        <v>0</v>
      </c>
      <c r="Y70" s="85">
        <f>+'[1]Ex-Africa 2023'!B889+'[1]Ex-Africa 2023'!B988+'[1]Ex-Africa 2023'!B1087+'[1]Ex-Africa 2023'!B1186</f>
        <v>0</v>
      </c>
      <c r="Z70" s="141">
        <f t="shared" si="9"/>
        <v>284100</v>
      </c>
      <c r="AB70" s="140">
        <f>+'[1]Ex-Africa 2024'!B95+'[1]Ex-Africa 2024'!B194+'[1]Ex-Africa 2024'!B293+'[1]Ex-Africa 2024'!B392</f>
        <v>0</v>
      </c>
      <c r="AC70" s="85">
        <f>+'[1]Ex-Africa 2024'!B492+'[1]Ex-Africa 2024'!B591+'[1]Ex-Africa 2024'!B690+'[1]Ex-Africa 2024'!B789</f>
        <v>0</v>
      </c>
      <c r="AD70" s="85">
        <f>+'[1]Ex-Africa 2024'!B889+'[1]Ex-Africa 2024'!B988+'[1]Ex-Africa 2024'!B1087+'[1]Ex-Africa 2024'!B1186</f>
        <v>0</v>
      </c>
      <c r="AE70" s="141">
        <f t="shared" si="5"/>
        <v>0</v>
      </c>
      <c r="AG70" s="140">
        <f>+'[1]Ex-Africa 2025'!B95+'[1]Ex-Africa 2025'!B194+'[1]Ex-Africa 2025'!B293+'[1]Ex-Africa 2025'!B392</f>
        <v>0</v>
      </c>
      <c r="AH70" s="85">
        <f>+'[1]Ex-Africa 2025'!B492+'[1]Ex-Africa 2025'!B591+'[1]Ex-Africa 2025'!B690+'[1]Ex-Africa 2025'!B789</f>
        <v>0</v>
      </c>
      <c r="AI70" s="85">
        <f>+'[1]Ex-Africa 2025'!B889+'[1]Ex-Africa 2025'!B988+'[1]Ex-Africa 2025'!B1087+'[1]Ex-Africa 2025'!B1186</f>
        <v>0</v>
      </c>
      <c r="AJ70" s="141">
        <f t="shared" si="6"/>
        <v>0</v>
      </c>
    </row>
    <row r="71" spans="1:36" x14ac:dyDescent="0.25">
      <c r="A71" t="s">
        <v>210</v>
      </c>
      <c r="C71" s="140">
        <v>4578614</v>
      </c>
      <c r="D71" s="85">
        <v>0</v>
      </c>
      <c r="E71" s="85">
        <v>0</v>
      </c>
      <c r="F71" s="141">
        <v>4578614</v>
      </c>
      <c r="H71" s="140">
        <v>80000</v>
      </c>
      <c r="I71" s="85">
        <v>30000</v>
      </c>
      <c r="J71" s="85">
        <v>0</v>
      </c>
      <c r="K71" s="141">
        <v>110000</v>
      </c>
      <c r="M71" s="140">
        <f>+'[1]Ex Africa 2021'!B96+'[1]Ex Africa 2021'!B195+'[1]Ex Africa 2021'!B294+'[1]Ex Africa 2021'!B393</f>
        <v>2215760</v>
      </c>
      <c r="N71" s="85">
        <f>+'[1]Ex Africa 2021'!B493+'[1]Ex Africa 2021'!B592+'[1]Ex Africa 2021'!B691+'[1]Ex Africa 2021'!B790</f>
        <v>16250</v>
      </c>
      <c r="O71" s="85">
        <f>+'[1]Ex Africa 2021'!B890+'[1]Ex Africa 2021'!B989+'[1]Ex Africa 2021'!B1088+'[1]Ex Africa 2021'!B1187</f>
        <v>0</v>
      </c>
      <c r="P71" s="141">
        <f t="shared" si="7"/>
        <v>2232010</v>
      </c>
      <c r="R71" s="140">
        <f>+'[1]Ex Africa 2022'!B96+'[1]Ex Africa 2022'!B195+'[1]Ex Africa 2022'!B294+'[1]Ex Africa 2022'!B393</f>
        <v>2703072</v>
      </c>
      <c r="S71" s="85">
        <f>+'[1]Ex Africa 2022'!B493+'[1]Ex Africa 2022'!B592+'[1]Ex Africa 2022'!B691+'[1]Ex Africa 2022'!B790</f>
        <v>36000</v>
      </c>
      <c r="T71" s="85">
        <f>+'[1]Ex Africa 2022'!B890+'[1]Ex Africa 2022'!B989+'[1]Ex Africa 2022'!B1088+'[1]Ex Africa 2022'!B1187</f>
        <v>0</v>
      </c>
      <c r="U71" s="141">
        <f t="shared" si="8"/>
        <v>2739072</v>
      </c>
      <c r="W71" s="140">
        <f>+'[1]Ex-Africa 2023'!B96+'[1]Ex-Africa 2023'!B195+'[1]Ex-Africa 2023'!B294+'[1]Ex-Africa 2023'!B393</f>
        <v>48700</v>
      </c>
      <c r="X71" s="85">
        <f>+'[1]Ex-Africa 2023'!B493+'[1]Ex-Africa 2023'!B592+'[1]Ex-Africa 2023'!B691+'[1]Ex-Africa 2023'!B790</f>
        <v>61000</v>
      </c>
      <c r="Y71" s="85">
        <f>+'[1]Ex-Africa 2023'!B890+'[1]Ex-Africa 2023'!B989+'[1]Ex-Africa 2023'!B1088+'[1]Ex-Africa 2023'!B1187</f>
        <v>0</v>
      </c>
      <c r="Z71" s="141">
        <f t="shared" si="9"/>
        <v>109700</v>
      </c>
      <c r="AB71" s="140">
        <f>+'[1]Ex-Africa 2024'!B96+'[1]Ex-Africa 2024'!B195+'[1]Ex-Africa 2024'!B294+'[1]Ex-Africa 2024'!B393</f>
        <v>0</v>
      </c>
      <c r="AC71" s="85">
        <f>+'[1]Ex-Africa 2024'!B493+'[1]Ex-Africa 2024'!B592+'[1]Ex-Africa 2024'!B691+'[1]Ex-Africa 2024'!B790</f>
        <v>95200</v>
      </c>
      <c r="AD71" s="85">
        <f>+'[1]Ex-Africa 2024'!B890+'[1]Ex-Africa 2024'!B989+'[1]Ex-Africa 2024'!B1088+'[1]Ex-Africa 2024'!B1187</f>
        <v>2085788</v>
      </c>
      <c r="AE71" s="141">
        <f t="shared" si="5"/>
        <v>2180988</v>
      </c>
      <c r="AG71" s="140">
        <f>+'[1]Ex-Africa 2025'!B96+'[1]Ex-Africa 2025'!B195+'[1]Ex-Africa 2025'!B294+'[1]Ex-Africa 2025'!B393</f>
        <v>0</v>
      </c>
      <c r="AH71" s="85">
        <f>+'[1]Ex-Africa 2025'!B493+'[1]Ex-Africa 2025'!B592+'[1]Ex-Africa 2025'!B691+'[1]Ex-Africa 2025'!B790</f>
        <v>0</v>
      </c>
      <c r="AI71" s="85">
        <f>+'[1]Ex-Africa 2025'!B890+'[1]Ex-Africa 2025'!B989+'[1]Ex-Africa 2025'!B1088+'[1]Ex-Africa 2025'!B1187</f>
        <v>0</v>
      </c>
      <c r="AJ71" s="141">
        <f t="shared" si="6"/>
        <v>0</v>
      </c>
    </row>
    <row r="72" spans="1:36" s="45" customFormat="1" x14ac:dyDescent="0.25">
      <c r="A72" s="155" t="s">
        <v>23</v>
      </c>
      <c r="C72" s="81">
        <v>66869273</v>
      </c>
      <c r="D72" s="142">
        <v>461845</v>
      </c>
      <c r="E72" s="142">
        <v>0</v>
      </c>
      <c r="F72" s="143">
        <v>67331118</v>
      </c>
      <c r="H72" s="81">
        <f>SUM(H6:H71)</f>
        <v>42613738</v>
      </c>
      <c r="I72" s="81">
        <f>SUM(I6:I71)</f>
        <v>1476912</v>
      </c>
      <c r="J72" s="81">
        <f>SUM(J6:J71)</f>
        <v>0</v>
      </c>
      <c r="K72" s="81">
        <f>SUM(K6:K71)</f>
        <v>44090650</v>
      </c>
      <c r="M72" s="81">
        <f>SUM(M6:M71)</f>
        <v>11382014</v>
      </c>
      <c r="N72" s="142">
        <f>SUM(N6:N71)</f>
        <v>2758910</v>
      </c>
      <c r="O72" s="142">
        <f>SUM(O6:O71)</f>
        <v>0</v>
      </c>
      <c r="P72" s="143">
        <f>SUM(P6:P71)</f>
        <v>14140924</v>
      </c>
      <c r="R72" s="81">
        <f>SUM(R6:R71)</f>
        <v>22212306</v>
      </c>
      <c r="S72" s="142">
        <f>SUM(S6:S71)</f>
        <v>1039994</v>
      </c>
      <c r="T72" s="142">
        <f>SUM(T6:T71)</f>
        <v>12000</v>
      </c>
      <c r="U72" s="143">
        <f>SUM(U6:U71)</f>
        <v>23264300</v>
      </c>
      <c r="W72" s="81">
        <f>SUM(W6:W71)</f>
        <v>30212905</v>
      </c>
      <c r="X72" s="142">
        <f>SUM(X6:X71)</f>
        <v>1135774</v>
      </c>
      <c r="Y72" s="142">
        <f>SUM(Y6:Y71)</f>
        <v>200000</v>
      </c>
      <c r="Z72" s="143">
        <f>SUM(Z6:Z71)</f>
        <v>31548679</v>
      </c>
      <c r="AB72" s="156">
        <f>SUM(AB6:AB71)</f>
        <v>14452794</v>
      </c>
      <c r="AC72" s="61">
        <f>SUM(AC6:AC71)</f>
        <v>1198882</v>
      </c>
      <c r="AD72" s="61">
        <f>SUM(AD6:AD71)</f>
        <v>2207788</v>
      </c>
      <c r="AE72" s="144">
        <f>SUM(AE6:AE71)</f>
        <v>17859464</v>
      </c>
      <c r="AG72" s="156">
        <f>SUM(AG6:AG71)</f>
        <v>1882941</v>
      </c>
      <c r="AH72" s="61">
        <f>SUM(AH6:AH71)</f>
        <v>453063</v>
      </c>
      <c r="AI72" s="61">
        <f>SUM(AI6:AI71)</f>
        <v>70000</v>
      </c>
      <c r="AJ72" s="141">
        <f t="shared" si="6"/>
        <v>2406004</v>
      </c>
    </row>
    <row r="73" spans="1:36" s="2" customFormat="1" ht="12.75" x14ac:dyDescent="0.2">
      <c r="A73" s="2" t="s">
        <v>99</v>
      </c>
      <c r="C73" s="145">
        <f>+C72/$F72</f>
        <v>0.99314069016349915</v>
      </c>
      <c r="D73" s="145">
        <f t="shared" ref="D73:F73" si="10">+D72/$F72</f>
        <v>6.8593098365008582E-3</v>
      </c>
      <c r="E73" s="145">
        <f t="shared" si="10"/>
        <v>0</v>
      </c>
      <c r="F73" s="145">
        <f t="shared" si="10"/>
        <v>1</v>
      </c>
      <c r="G73" s="45"/>
      <c r="H73" s="145">
        <f>+H72/$K72</f>
        <v>0.9665028299650833</v>
      </c>
      <c r="I73" s="145">
        <f>+I72/$K72</f>
        <v>3.3497170034916701E-2</v>
      </c>
      <c r="J73" s="145">
        <f>+J72/$K72</f>
        <v>0</v>
      </c>
      <c r="K73" s="145">
        <f>+K72/$K72</f>
        <v>1</v>
      </c>
      <c r="L73" s="45"/>
      <c r="M73" s="145">
        <f>+M72/$P72</f>
        <v>0.80489888779545105</v>
      </c>
      <c r="N73" s="145">
        <f>+N72/$P72</f>
        <v>0.19510111220454901</v>
      </c>
      <c r="O73" s="145">
        <f>+O72/$P72</f>
        <v>0</v>
      </c>
      <c r="P73" s="145">
        <f>+P72/$P72</f>
        <v>1</v>
      </c>
      <c r="R73" s="145">
        <f>+R72/$U72</f>
        <v>0.9547807585012229</v>
      </c>
      <c r="S73" s="145">
        <f>+S72/$U72</f>
        <v>4.4703429718495724E-2</v>
      </c>
      <c r="T73" s="145">
        <f>+T72/$U72</f>
        <v>5.1581178028137535E-4</v>
      </c>
      <c r="U73" s="145">
        <f>+U72/$U72</f>
        <v>1</v>
      </c>
      <c r="W73" s="145">
        <f>+W72/$Z72</f>
        <v>0.95765990709151405</v>
      </c>
      <c r="X73" s="145">
        <f t="shared" ref="X73:Y73" si="11">+X72/$Z72</f>
        <v>3.6000683261571742E-2</v>
      </c>
      <c r="Y73" s="145">
        <f t="shared" si="11"/>
        <v>6.3394096469142182E-3</v>
      </c>
      <c r="Z73" s="145">
        <f>SUM(W73:Y73)</f>
        <v>1</v>
      </c>
      <c r="AB73" s="145">
        <f>+AB72/AE72</f>
        <v>0.80925127428236365</v>
      </c>
      <c r="AC73" s="145">
        <f>+AC72/AE72</f>
        <v>6.7128666347433502E-2</v>
      </c>
      <c r="AD73" s="145">
        <f>+AD72/AE72</f>
        <v>0.12362005937020282</v>
      </c>
      <c r="AE73" s="145">
        <f>SUM(AB73:AD73)</f>
        <v>1</v>
      </c>
      <c r="AG73" s="145">
        <f>+AG72/AJ72</f>
        <v>0.78260094330682739</v>
      </c>
      <c r="AH73" s="145">
        <f>+AH72/AJ72</f>
        <v>0.18830517322498216</v>
      </c>
      <c r="AI73" s="145">
        <f>+AI72/AJ72</f>
        <v>2.9093883468190411E-2</v>
      </c>
      <c r="AJ73" s="145">
        <f>SUM(AG73:AI73)</f>
        <v>1</v>
      </c>
    </row>
    <row r="74" spans="1:36" s="2" customFormat="1" ht="12.75" x14ac:dyDescent="0.2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R74" s="45"/>
      <c r="S74" s="45"/>
      <c r="T74" s="45"/>
      <c r="U74" s="45"/>
      <c r="W74" s="45"/>
      <c r="X74" s="45"/>
      <c r="Y74" s="45"/>
      <c r="Z74" s="45"/>
      <c r="AB74" s="45"/>
      <c r="AC74" s="45"/>
      <c r="AD74" s="45"/>
      <c r="AE74" s="45"/>
      <c r="AG74" s="45"/>
      <c r="AH74" s="45"/>
      <c r="AI74" s="45"/>
      <c r="AJ74" s="45"/>
    </row>
  </sheetData>
  <mergeCells count="7">
    <mergeCell ref="AG2:AJ2"/>
    <mergeCell ref="C2:F2"/>
    <mergeCell ref="H2:K2"/>
    <mergeCell ref="M2:P2"/>
    <mergeCell ref="R2:U2"/>
    <mergeCell ref="W2:Z2"/>
    <mergeCell ref="AB2:AE2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Logo</vt:lpstr>
      <vt:lpstr>Global</vt:lpstr>
      <vt:lpstr>Global by type</vt:lpstr>
      <vt:lpstr>SSA</vt:lpstr>
      <vt:lpstr>SSA by Qtr</vt:lpstr>
      <vt:lpstr>SSA by Region</vt:lpstr>
      <vt:lpstr>SSA by type</vt:lpstr>
      <vt:lpstr>ROW</vt:lpstr>
      <vt:lpstr>ROW by type</vt:lpstr>
      <vt:lpstr>Global shipment by donor</vt:lpstr>
      <vt:lpstr>SSA donor by country</vt:lpstr>
      <vt:lpstr>ROW donor by country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2025-04-18T13:07:36Z</cp:lastPrinted>
  <dcterms:created xsi:type="dcterms:W3CDTF">2023-07-17T14:19:26Z</dcterms:created>
  <dcterms:modified xsi:type="dcterms:W3CDTF">2025-04-18T13:12:43Z</dcterms:modified>
</cp:coreProperties>
</file>