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F:\COVID-19\Gates\"/>
    </mc:Choice>
  </mc:AlternateContent>
  <xr:revisionPtr revIDLastSave="0" documentId="8_{B22BF779-1D08-4528-AF21-A62BDAB2BAF6}" xr6:coauthVersionLast="47" xr6:coauthVersionMax="47" xr10:uidLastSave="{00000000-0000-0000-0000-000000000000}"/>
  <bookViews>
    <workbookView xWindow="-120" yWindow="-120" windowWidth="29040" windowHeight="15840" activeTab="1" xr2:uid="{DC1607EE-993F-47C8-A43A-23065E65FEC1}"/>
  </bookViews>
  <sheets>
    <sheet name="Tool choice matrix" sheetId="1" r:id="rId1"/>
    <sheet name="Methods choice matrices" sheetId="2"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H13" i="2" l="1"/>
  <c r="G13" i="2"/>
  <c r="E13" i="2"/>
  <c r="C13" i="2"/>
  <c r="B13" i="2"/>
  <c r="D13" i="2"/>
  <c r="F13" i="2"/>
  <c r="F13" i="1"/>
  <c r="E13" i="1"/>
  <c r="C13" i="1"/>
  <c r="B13" i="1"/>
  <c r="G15" i="1" l="1"/>
  <c r="G14" i="1"/>
  <c r="I15" i="2"/>
  <c r="I14" i="2"/>
  <c r="G19" i="1"/>
  <c r="G17" i="1"/>
  <c r="G18" i="1"/>
  <c r="I16" i="2"/>
  <c r="I22" i="2"/>
  <c r="I21" i="2"/>
  <c r="I20" i="2"/>
  <c r="I19" i="2"/>
  <c r="I18" i="2"/>
  <c r="I17" i="2"/>
  <c r="I24" i="2"/>
</calcChain>
</file>

<file path=xl/sharedStrings.xml><?xml version="1.0" encoding="utf-8"?>
<sst xmlns="http://schemas.openxmlformats.org/spreadsheetml/2006/main" count="155" uniqueCount="119">
  <si>
    <t>Digital data collection</t>
  </si>
  <si>
    <t>Paper data collection, decentralized data entry (MeasureSMS)</t>
  </si>
  <si>
    <t>Total scores</t>
  </si>
  <si>
    <t>TACASI (Telephone Audio Computer Assisted Self Interview)</t>
  </si>
  <si>
    <t>Paper data collection, centralized data entry (Excel, Access, DHIS2 instances)</t>
  </si>
  <si>
    <t>Sampling</t>
  </si>
  <si>
    <t>Decision criterion</t>
  </si>
  <si>
    <t>Explanation</t>
  </si>
  <si>
    <t>LQAS, lot level corrective action</t>
  </si>
  <si>
    <t>Decision criteria:</t>
  </si>
  <si>
    <t>Decision matrix for post-campagin evaluation tool choice</t>
  </si>
  <si>
    <t>Modelling</t>
  </si>
  <si>
    <t>Decision Criteria:</t>
  </si>
  <si>
    <t>Decision matrix for post-campaign evaluation sampling/modelling method choice</t>
  </si>
  <si>
    <t>Purposeful sampling (non-random, based on characteristic such as assumed quality of ITN distribution)</t>
  </si>
  <si>
    <t>Paper data collection with digital data entry</t>
  </si>
  <si>
    <t>Need to assess ITN type/brand</t>
  </si>
  <si>
    <t>Need to cover a large geographic area</t>
  </si>
  <si>
    <t>Need flexibility in number of HH included</t>
  </si>
  <si>
    <t>Need higher precision</t>
  </si>
  <si>
    <t>Need accurate point estimates</t>
  </si>
  <si>
    <t>How important it is to cover a large geographic area with your post-campaign assessment (likely to be more important as the geographic area covered by the campaign being assessed increases)</t>
  </si>
  <si>
    <t>Fixed percentage sampling (including AMF 105% monitoring)</t>
  </si>
  <si>
    <t>Need rapid results</t>
  </si>
  <si>
    <t>Need low-literacy solution</t>
  </si>
  <si>
    <t>How important it is to find a low-literacy solution for assessing ITN access/use post-campaign; a score of five means that finding a low-literacy solution is essential for the success of the post-campaign assessment</t>
  </si>
  <si>
    <t>How important it is to provide accurate point estimates of ITN access/use; a score of five means accurate estimates are a top priority of the post-campaign assessment</t>
  </si>
  <si>
    <t>How important it is to have rapid post-campaign assessment results to inform program decisions (for instance, mop up activities, redistribution of remaining ITNs) and provide rapid evidence on campaign efficacy; a score of five means having rapid results from the post-campaign assessment is a top priority</t>
  </si>
  <si>
    <t>Simple random sampling (random sampling of entire population, no stratification)</t>
  </si>
  <si>
    <t>Easy access group sampling (ANC clinics, schools)</t>
  </si>
  <si>
    <t>How important it is to have the flexibility to choose how many HH are included in the post-campaign assessment; a score of five means choosing the number of HH involved in the post-campaign assessment is a top priority</t>
  </si>
  <si>
    <r>
      <t xml:space="preserve">Introduction: </t>
    </r>
    <r>
      <rPr>
        <sz val="11"/>
        <color theme="1"/>
        <rFont val="Calibri"/>
        <family val="2"/>
        <scheme val="minor"/>
      </rPr>
      <t xml:space="preserve">This matrix is designed as an aid when deciding which methods to use when conducting a post-campaign survey of ITN coverage, access and use. </t>
    </r>
  </si>
  <si>
    <r>
      <t xml:space="preserve">Introduction: </t>
    </r>
    <r>
      <rPr>
        <sz val="11"/>
        <color theme="1"/>
        <rFont val="Calibri"/>
        <family val="2"/>
        <scheme val="minor"/>
      </rPr>
      <t xml:space="preserve">This matrix is designed as an aid when deciding which tools to use when conducting a post-campaign survey of ITN coverage, access and use. </t>
    </r>
  </si>
  <si>
    <t>Please note that only the weights across the top green row can be modified. While the indicated scores for each tool and criterion are meant to reflect general conditions, your specific context should always guide tool choice, with the total scores from this matrix considered as an additional input rather than the final tool choice.</t>
  </si>
  <si>
    <t>Please note that only the weights across the top green row can be modified. While the indicated scores for each method and criterion are meant to reflect general conditions, your specific context should always guide method choice, with the total scores from this matrix considered as an additional input rather than the final method choice.</t>
  </si>
  <si>
    <t>Notes on score development:</t>
  </si>
  <si>
    <t>Common scenarios used to test score appropriateness:</t>
  </si>
  <si>
    <t>Example weights for common scenarios:</t>
  </si>
  <si>
    <t>Tool with highest total score for each common scenario:</t>
  </si>
  <si>
    <t>TACASI or free smartphone data collection platform are the recommended tools in this situation</t>
  </si>
  <si>
    <t>Any tool other than TACASI is recommended in this situation</t>
  </si>
  <si>
    <t>Assumptions for "need low-literacy solution": it is assumed that graphics or audio recordings could be used to guide interviews and data collection using smartphone platforms, making low workforce literacy less of an issue for these methods than for paper data collection</t>
  </si>
  <si>
    <t>Assumptions for "need accurate point estimates": accuracy of point estimates is based on the representativeness of the sample of HH or people evaluated during the post-campaign assessment; the scores here assume that an appropriate random or systematic stratified sampling method is used, which could provide a random sample using all tools other than TACASI</t>
  </si>
  <si>
    <t>In this case, no specific tool is recommended; planners should identify one or more priorities and update weights to determine a recommended tool, or use context evaluation to inform tool choice (ie. Tools already in use/recently used or supported by partners)</t>
  </si>
  <si>
    <r>
      <t xml:space="preserve">3) (need accurate point estimates) </t>
    </r>
    <r>
      <rPr>
        <sz val="11"/>
        <color theme="1"/>
        <rFont val="Calibri"/>
        <family val="2"/>
        <scheme val="minor"/>
      </rPr>
      <t>Budget allocated for post-campaign assessment where accurate and precise point estimates for the population covered by the campaign and assessment of ITN type/brand are top priorities; setting does not pose any particular challenges regarding technology dispersion/access, workforce literacy, or need to cover large geographic area</t>
    </r>
  </si>
  <si>
    <r>
      <t xml:space="preserve">4) (low obstacle setting) </t>
    </r>
    <r>
      <rPr>
        <sz val="11"/>
        <color theme="1"/>
        <rFont val="Calibri"/>
        <family val="2"/>
        <scheme val="minor"/>
      </rPr>
      <t>Budget allocated for post-campaign assessment in area with sufficient mobile coverage, well-trained workforce; no need for rapid results, accurate point estimates would be appreciated but are not top priority, no need to assess ITN type/brand, cover large geographic area, or have flexibility in the number of HH included</t>
    </r>
  </si>
  <si>
    <t>In this case, any method other than simple random sampling, convenience sampling, or modelling is recommended; planners should identify one or more priorities and update weights to determine a recommended method, or use context evaluation to inform method choice (ie. high ANC clinic or school attendance may indicate easy access group sampling as a preferred method)</t>
  </si>
  <si>
    <r>
      <t xml:space="preserve">3) (need accurate point estimates) </t>
    </r>
    <r>
      <rPr>
        <sz val="11"/>
        <color theme="1"/>
        <rFont val="Calibri"/>
        <family val="2"/>
        <scheme val="minor"/>
      </rPr>
      <t>Budget allocated for post-campaign assessment where accurate point estimates for the population covered by the campaign are a top priority; setting does not pose any particular challenges regarding technology dispersion/access or literacy</t>
    </r>
  </si>
  <si>
    <r>
      <t xml:space="preserve">4) (low obstacle setting) </t>
    </r>
    <r>
      <rPr>
        <sz val="11"/>
        <color theme="1"/>
        <rFont val="Calibri"/>
        <family val="2"/>
        <scheme val="minor"/>
      </rPr>
      <t>Budget allocated for post-campaign assessment in area with sufficient mobile coverage, well-trained workforce; no need for rapid results, accurate point estimates would be appreciated but are not top priority</t>
    </r>
  </si>
  <si>
    <t xml:space="preserve">Assumptions for "need to assess ITN type/brand" criterion: assumed data on ITN brand/type not available in existing or routine datasets used for modelling, to reconsider modelling as an option when type/brand must be assessed if existing/routine datasets include type/brand </t>
  </si>
  <si>
    <t>Assumptions for "budget limitations exist" criterion: scores reflect the anticipated budget necessary to arrive at a representative sample using each method; it is assumed that existing data for use in modelling are available at low or no cost</t>
  </si>
  <si>
    <t>Assumptions for "need flexibility in number of HH included": flexibility in the number of sampling units (clusters, lots, etc.) also contributes to a higher score for this criterion</t>
  </si>
  <si>
    <t>Assumptions for "need higher precision" criterion: scores assume each method is applied to a representative sample</t>
  </si>
  <si>
    <r>
      <rPr>
        <b/>
        <sz val="11"/>
        <color theme="1"/>
        <rFont val="Calibri"/>
        <family val="2"/>
        <scheme val="minor"/>
      </rPr>
      <t>Instructions:</t>
    </r>
    <r>
      <rPr>
        <sz val="11"/>
        <color theme="1"/>
        <rFont val="Calibri"/>
        <family val="2"/>
        <scheme val="minor"/>
      </rPr>
      <t xml:space="preserve"> For each decision criteria across the top row, </t>
    </r>
    <r>
      <rPr>
        <b/>
        <sz val="11"/>
        <color theme="9" tint="-0.249977111117893"/>
        <rFont val="Calibri"/>
        <family val="2"/>
        <scheme val="minor"/>
      </rPr>
      <t>please assign a weight from 0 to 5 in the green row</t>
    </r>
    <r>
      <rPr>
        <sz val="11"/>
        <color theme="1"/>
        <rFont val="Calibri"/>
        <family val="2"/>
        <scheme val="minor"/>
      </rPr>
      <t>, with 0 meaning the criteria is not relevant to your situation/is not true and 5 meaning it is the most relevant factor to consider/is absolutely true. The weight given each criterion should be independent of weights given to other criteria, such that all criteria can have the same weight or different weights.</t>
    </r>
  </si>
  <si>
    <t>Weight (please indicate a weight for each decision criteria listed):</t>
  </si>
  <si>
    <t>5 - strong need to assess completeness</t>
  </si>
  <si>
    <t>5 - accuracy is very important</t>
  </si>
  <si>
    <t>5 - results are needed the same/next day</t>
  </si>
  <si>
    <t>5 - budget is large</t>
  </si>
  <si>
    <t>5 - strong need to be flexible in number of HH sampled</t>
  </si>
  <si>
    <t>5 - strong need for accurate point estimates</t>
  </si>
  <si>
    <t>5 - strong need for high precision</t>
  </si>
  <si>
    <t>0 - no need to assess completeness</t>
  </si>
  <si>
    <t>0 - accuracy is not important</t>
  </si>
  <si>
    <t>0 - fixed number of HH sampled is ok</t>
  </si>
  <si>
    <t>0 - accurate point estimates not needed</t>
  </si>
  <si>
    <t>0 - no need for high precision</t>
  </si>
  <si>
    <t>5 - strong need for low-literacy approach</t>
  </si>
  <si>
    <t>0 - no need for low-literacy approach</t>
  </si>
  <si>
    <t>Budget size</t>
  </si>
  <si>
    <t>The amount of budget available for the post-campaign assessment; a score of five means that the budget for the post-campaign assessment is generous</t>
  </si>
  <si>
    <t>0 - results are not needed immediately</t>
  </si>
  <si>
    <t>5 - the assessment must cover a large geographic area</t>
  </si>
  <si>
    <t>0 - the assessment covers only a small geographic area</t>
  </si>
  <si>
    <t>0 - no budget is available</t>
  </si>
  <si>
    <t>Level of technology dispersion/access</t>
  </si>
  <si>
    <t>Level of internet accessibility and/or cell phone and/or smart phone penetration in the general population where post-campiagn assessment is to be conducted; a score of five means that there is sufficient access to internet/cell phones/smart phones; mobile phone penetration at or above 75% can be broadly representative of the population with proper weighting and could be used as a rough threshold for sufficient access</t>
  </si>
  <si>
    <t>Several options may also score highly, and from these you may wish to select the method that works best for your context.</t>
  </si>
  <si>
    <t>The highest resulting scores in the blue total scores column on the right indicate the types of tool recommended for your post-campaign assessment.</t>
  </si>
  <si>
    <t>How important it is to provide accurate point estimates of ITN access and use</t>
  </si>
  <si>
    <t>Availability of existing data that could be used to model ITN access and use in terms of availability or quality; a score of five means data needed to model ITN access and use are of very high quality and are easily accessible</t>
  </si>
  <si>
    <t>Availability of existing data</t>
  </si>
  <si>
    <t>5 - ITN brand information is crucial</t>
  </si>
  <si>
    <t>0 - ITN brand not crucial - overall net access is sufficient</t>
  </si>
  <si>
    <t>5 - data for modeling ITN access is readily available</t>
  </si>
  <si>
    <t>0 - data for modeling ITN access is not available</t>
  </si>
  <si>
    <t>1 has been subtracted from the total score of simple random and convenience sampling to reflect that these are not recommended methods, even when there are ideal conditions for conducting a post-campaign assessment and no method is recommended over another</t>
  </si>
  <si>
    <t>Statistical models of ITN coverage/access/use projections (NetCALC, MAP model, PATH model)</t>
  </si>
  <si>
    <t>Random digit dialling is the recommended method in this situation</t>
  </si>
  <si>
    <t>Assumptions for "need accurate point estimates" criterion: these scores assume each method is carried out as intended</t>
  </si>
  <si>
    <t>Weight (please indicate a weight for each decision criterion listed):</t>
  </si>
  <si>
    <t>Multi-stage probability sampling is the recommended method in this situation</t>
  </si>
  <si>
    <t>Convenience sampling (non-random, not focused on particular sub-population or characteristic but on convenience of access)</t>
  </si>
  <si>
    <t>Random digit dialling</t>
  </si>
  <si>
    <t>Modelling is the recommended method in this situation</t>
  </si>
  <si>
    <t>Assumptions for "issues with technology dispersion/access": paper data collection with decentralized data entry and free and fee-based smartphone data collection platforms score lower because extra costs would be incurred for them to perform as well as paper data collection with centralized data entry (i.e.. costs for wifi hotspots, purchase of mobile or smartphones)</t>
  </si>
  <si>
    <t xml:space="preserve">The scores assigned to each tool for each evaluation criteria have been developed after thorough review of published literature and program reports, and in consultation with experts in ITN distribution campaign planning, implementation, and assessment, with more detailed information provided below the matrix. </t>
  </si>
  <si>
    <t>Fee-based smartphone/tablet data collection (ODK cloud, SurveyCTO, ONA paid, doforms paid, Akvo Flow, Magpi paid)</t>
  </si>
  <si>
    <t>Free, open source smartphone/tablet data collection (ODK basic, CSPro, Kobo Toolbox, ONA free, doforms free trial, Magpi free, MeasureSMS, Reveal)</t>
  </si>
  <si>
    <t xml:space="preserve">Assumptions for "need rapid results" criterion - TACASI can be conducted with high call volumes, so that data collection is faster than would be using field teams </t>
  </si>
  <si>
    <t>Assumptions for "budget limitations exist" criterion: paper data collection tool categories and free smartphone data collection platforms are assumed, on average, to have similar costs despite their differences. While paper methods have additional costs linked to printing and transporting forms and data entry, the smartphone platform has additional costs for data collection hardware (smartphones or tablets), internet connections and power sources</t>
  </si>
  <si>
    <t xml:space="preserve">The scores assigned to each method for each evaluation criteria have been developed after thorough review of published literature and program reports, and in consultation with experts in ITN distribution campaign planning, implementation, and assessment, with more detailed information provided below the matrix. </t>
  </si>
  <si>
    <t>How important it is for your post-campaign assessment to evaluate ITN access and use by type or brand of net (for example, to distinguish ITN types/brands distributed during the campaign from others); a score of five means that evaluating ITN access/use by type or brand of net is a top priority of the post-campaign assessment</t>
  </si>
  <si>
    <r>
      <t xml:space="preserve">2) (challenging setting) </t>
    </r>
    <r>
      <rPr>
        <sz val="11"/>
        <color theme="1"/>
        <rFont val="Calibri"/>
        <family val="2"/>
        <scheme val="minor"/>
      </rPr>
      <t>Budget allocated for post-campaign assessment of the campaign in a challenging setting for ITN distribution with low mobile phone penetration/poor mobile network coverage, low workforce literacy, and large area to cover; no need for rapid results, flexibility in the number of HH included, or assessment of type/brand of ITN, accurate and precise point estimates would be appreciated but are not top priority</t>
    </r>
  </si>
  <si>
    <r>
      <t xml:space="preserve">6) (need to assess ITN type/brand) </t>
    </r>
    <r>
      <rPr>
        <sz val="11"/>
        <color theme="1"/>
        <rFont val="Calibri"/>
        <family val="2"/>
        <scheme val="minor"/>
      </rPr>
      <t>Budget is available and need to assess ITN type/brand and have accurate and precise estimates; no need to cover large geographic area, have flexibility in number of HH included, and existing data are limited</t>
    </r>
  </si>
  <si>
    <t>Assumptions for "need to cover a large geographic area" criterion: assumes a larger population needs to be assessed; if lower numbers of HH/individuals were covered by the ITN campaign, simple random sampling and fixed percentage sampling may perform better in covering a large geographic area (i.e. in cases where population density is low) than assumed here</t>
  </si>
  <si>
    <t>5 - good access to technology</t>
  </si>
  <si>
    <t>0 - very limited access to technology</t>
  </si>
  <si>
    <t>Paper data collection with either decentralized or centralized data entry are the recommended tools in this situation</t>
  </si>
  <si>
    <r>
      <t xml:space="preserve">1) (no budget, need fast results) </t>
    </r>
    <r>
      <rPr>
        <sz val="11"/>
        <color theme="1"/>
        <rFont val="Calibri"/>
        <family val="2"/>
        <scheme val="minor"/>
      </rPr>
      <t>No budget allocated for post-campaign assessment, but rapid information on coverage needed to inform mop up activities given high numbers of undistributed nets; setting does not pose any particular challenges regarding technology dispersion/access or literacy</t>
    </r>
  </si>
  <si>
    <r>
      <rPr>
        <b/>
        <sz val="11"/>
        <rFont val="Calibri"/>
        <family val="2"/>
        <scheme val="minor"/>
      </rPr>
      <t xml:space="preserve">2) (challenging setting) </t>
    </r>
    <r>
      <rPr>
        <sz val="11"/>
        <rFont val="Calibri"/>
        <family val="2"/>
        <scheme val="minor"/>
      </rPr>
      <t>Budget allocated for post-campaign assessment of the campaign in a challenging setting for ITN distribution with low mobile phone penetration/poor mobile network coverage, low workforce literacy; no need for rapid results, accurate point estimates would be appreciated but are not top priority</t>
    </r>
  </si>
  <si>
    <t>LQAS, cluster level corrective action (third day delay)</t>
  </si>
  <si>
    <r>
      <t xml:space="preserve">1) (no budget) </t>
    </r>
    <r>
      <rPr>
        <sz val="11"/>
        <color theme="1"/>
        <rFont val="Calibri"/>
        <family val="2"/>
        <scheme val="minor"/>
      </rPr>
      <t>No budget allocated for post-campaign assessment, but rapid information on coverage needed to inform mop-up activities given high numbers of undistributed nets; setting does not pose any particular challenges regarding technology dispersion/access or literacy, no need to cover large geographic area or have flexibility in number of HH included, and no need to assess ITN type/brand; accuracy and precision of estimates are essential, and no good quality existing data are available</t>
    </r>
  </si>
  <si>
    <r>
      <t xml:space="preserve">5) (no budget, good existing data) </t>
    </r>
    <r>
      <rPr>
        <sz val="11"/>
        <color theme="1"/>
        <rFont val="Calibri"/>
        <family val="2"/>
        <scheme val="minor"/>
      </rPr>
      <t xml:space="preserve">No budget allocated for post- campaign assessment but good quality data exist; no need to assess ITN type/brand or cover large geographic area, no need for flexibility in number of HH involved, accurate and precise estimates are not a priority, though this would be a plus </t>
    </r>
  </si>
  <si>
    <t>Assumptions for "limitations of existing data": if the existence of relevant data for modelling was not evaluated, this can be scored '0'</t>
  </si>
  <si>
    <t>The highest resulting scores in the blue total scores column on the right indicate the recommended sampling or modelling methods for your post-campaign assessment.</t>
  </si>
  <si>
    <t>0 - data for modelling ITN access is not available</t>
  </si>
  <si>
    <t>How important it is to have narrow confidence intervals or low variance around estimates of ITN access and use  (likely to be more important when comparing estimates between campaigns or areas or over time); a score of five means that having high precision (narrow confidence intervals) around estimates of ITN access and use is a top priority of the post-campaign assessment</t>
  </si>
  <si>
    <t>Multi-stage probability sampling cluster survey (includes 2018 guidance on EPI cluster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</si>
</sst>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3F3F76"/>
      <name val="Calibri"/>
      <family val="2"/>
      <scheme val="minor"/>
    </font>
    <font>
      <sz val="11"/>
      <color theme="0" tint="-0.34998626667073579"/>
      <name val="Calibri"/>
      <family val="2"/>
      <scheme val="minor"/>
    </font>
    <font>
      <b/>
      <sz val="11"/>
      <color theme="9" tint="-0.249977111117893"/>
      <name val="Calibri"/>
      <family val="2"/>
      <scheme val="minor"/>
    </font>
    <font>
      <sz val="11"/>
      <color theme="7" tint="0.79998168889431442"/>
      <name val="Calibri"/>
      <family val="2"/>
      <scheme val="minor"/>
    </font>
    <font>
      <sz val="11"/>
      <color rgb="FFFF0000"/>
      <name val="Calibri"/>
      <family val="2"/>
      <scheme val="minor"/>
    </font>
    <font>
      <sz val="11"/>
      <color theme="5"/>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CC99"/>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2" fillId="7" borderId="4" applyNumberFormat="0" applyAlignment="0" applyProtection="0"/>
  </cellStyleXfs>
  <cellXfs count="60">
    <xf numFmtId="0" fontId="0" fillId="0" borderId="0" xfId="0"/>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0" fontId="0" fillId="2" borderId="2" xfId="0"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7" xfId="0"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1" fillId="0" borderId="0" xfId="0" applyFont="1" applyAlignment="1" applyProtection="1">
      <alignment vertical="center"/>
      <protection locked="0"/>
    </xf>
    <xf numFmtId="0" fontId="0" fillId="0" borderId="0" xfId="0" applyAlignment="1" applyProtection="1">
      <alignment vertical="center"/>
      <protection locked="0"/>
    </xf>
    <xf numFmtId="14" fontId="0" fillId="0" borderId="0" xfId="0" applyNumberFormat="1" applyAlignment="1" applyProtection="1">
      <alignment horizontal="left" vertical="center"/>
      <protection locked="0"/>
    </xf>
    <xf numFmtId="14" fontId="1" fillId="0" borderId="0" xfId="0" applyNumberFormat="1" applyFont="1" applyAlignment="1" applyProtection="1">
      <alignment horizontal="left" vertical="center"/>
      <protection locked="0"/>
    </xf>
    <xf numFmtId="14" fontId="0" fillId="0" borderId="0" xfId="0" applyNumberFormat="1" applyFont="1" applyAlignment="1" applyProtection="1">
      <alignment horizontal="left" vertical="center"/>
      <protection locked="0"/>
    </xf>
    <xf numFmtId="0" fontId="1" fillId="4" borderId="0" xfId="0" applyFont="1" applyFill="1" applyAlignment="1" applyProtection="1">
      <alignment vertical="center"/>
      <protection locked="0"/>
    </xf>
    <xf numFmtId="0" fontId="2" fillId="4" borderId="4" xfId="1" applyFill="1" applyAlignment="1" applyProtection="1">
      <alignment vertical="center"/>
      <protection locked="0"/>
    </xf>
    <xf numFmtId="0" fontId="0" fillId="0" borderId="1" xfId="0" applyBorder="1" applyAlignment="1" applyProtection="1">
      <alignment vertical="center"/>
      <protection locked="0"/>
    </xf>
    <xf numFmtId="0" fontId="0" fillId="2" borderId="0" xfId="0" applyFill="1" applyAlignment="1" applyProtection="1">
      <alignment vertical="center"/>
      <protection locked="0"/>
    </xf>
    <xf numFmtId="0" fontId="0" fillId="2" borderId="0" xfId="0" applyFill="1" applyAlignment="1" applyProtection="1">
      <alignment vertical="center" wrapText="1"/>
    </xf>
    <xf numFmtId="0" fontId="5" fillId="2" borderId="0" xfId="0" applyFont="1" applyFill="1" applyAlignment="1" applyProtection="1">
      <alignment vertical="center"/>
    </xf>
    <xf numFmtId="0" fontId="0" fillId="2" borderId="1" xfId="0" applyFill="1" applyBorder="1" applyAlignment="1" applyProtection="1">
      <alignment vertical="center"/>
    </xf>
    <xf numFmtId="0" fontId="0" fillId="0" borderId="0" xfId="0" applyAlignment="1" applyProtection="1">
      <alignment vertical="center" wrapText="1"/>
    </xf>
    <xf numFmtId="0" fontId="3" fillId="0" borderId="0" xfId="0" applyFont="1" applyAlignment="1" applyProtection="1">
      <alignment vertical="center"/>
    </xf>
    <xf numFmtId="0" fontId="0" fillId="5" borderId="1" xfId="0" applyFill="1" applyBorder="1" applyAlignment="1" applyProtection="1">
      <alignment vertical="center"/>
    </xf>
    <xf numFmtId="0" fontId="3"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vertical="center"/>
    </xf>
    <xf numFmtId="0" fontId="1"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6" fillId="0" borderId="0" xfId="0" applyFont="1" applyAlignment="1" applyProtection="1">
      <alignment vertical="center"/>
      <protection locked="0"/>
    </xf>
    <xf numFmtId="14" fontId="6" fillId="0" borderId="0" xfId="0" applyNumberFormat="1" applyFont="1" applyAlignment="1" applyProtection="1">
      <alignment horizontal="left" vertical="center"/>
      <protection locked="0"/>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9" xfId="0" applyBorder="1" applyAlignment="1" applyProtection="1">
      <alignment vertical="center" wrapText="1"/>
      <protection locked="0"/>
    </xf>
    <xf numFmtId="0" fontId="0" fillId="0" borderId="2" xfId="0" applyFont="1" applyBorder="1" applyAlignment="1" applyProtection="1">
      <alignment vertical="center" wrapText="1"/>
      <protection locked="0"/>
    </xf>
    <xf numFmtId="0" fontId="0" fillId="2" borderId="0" xfId="0" applyFont="1" applyFill="1" applyAlignment="1" applyProtection="1">
      <alignment vertical="center"/>
      <protection locked="0"/>
    </xf>
    <xf numFmtId="0" fontId="0" fillId="0" borderId="8" xfId="0" applyFont="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0" fillId="0" borderId="1" xfId="0" applyFill="1" applyBorder="1" applyAlignment="1" applyProtection="1">
      <alignment vertical="center"/>
      <protection locked="0"/>
    </xf>
    <xf numFmtId="0" fontId="0" fillId="3" borderId="0" xfId="0" applyFill="1" applyAlignment="1" applyProtection="1">
      <alignment vertical="center"/>
      <protection locked="0"/>
    </xf>
    <xf numFmtId="0" fontId="0" fillId="0" borderId="0" xfId="0" applyFill="1" applyAlignment="1" applyProtection="1">
      <alignment vertical="center"/>
      <protection locked="0"/>
    </xf>
    <xf numFmtId="0" fontId="1" fillId="3" borderId="0" xfId="0" applyFont="1" applyFill="1" applyAlignment="1" applyProtection="1">
      <alignment vertical="center"/>
    </xf>
    <xf numFmtId="0" fontId="5" fillId="3" borderId="0" xfId="0" applyFont="1" applyFill="1" applyAlignment="1" applyProtection="1">
      <alignment vertical="center"/>
    </xf>
    <xf numFmtId="0" fontId="0" fillId="3" borderId="1" xfId="0" applyFill="1" applyBorder="1" applyAlignment="1" applyProtection="1">
      <alignment vertical="center"/>
    </xf>
    <xf numFmtId="0" fontId="0" fillId="0" borderId="0" xfId="0" applyFont="1" applyFill="1" applyAlignment="1" applyProtection="1">
      <alignment vertical="center" wrapText="1"/>
    </xf>
    <xf numFmtId="0" fontId="3" fillId="0" borderId="0" xfId="0" applyFont="1" applyFill="1" applyAlignment="1" applyProtection="1">
      <alignment vertical="center"/>
    </xf>
    <xf numFmtId="0" fontId="0" fillId="6" borderId="1" xfId="0" applyFill="1" applyBorder="1" applyAlignment="1" applyProtection="1">
      <alignment vertical="center"/>
    </xf>
    <xf numFmtId="0" fontId="0" fillId="0" borderId="0" xfId="0" applyFill="1" applyAlignment="1" applyProtection="1">
      <alignment vertical="center" wrapText="1"/>
    </xf>
    <xf numFmtId="0" fontId="1" fillId="3" borderId="0" xfId="0" applyFont="1" applyFill="1" applyAlignment="1" applyProtection="1">
      <alignment vertical="center" wrapText="1"/>
    </xf>
    <xf numFmtId="0" fontId="3" fillId="3" borderId="0" xfId="0" applyFont="1" applyFill="1" applyAlignment="1" applyProtection="1">
      <alignment vertical="center"/>
    </xf>
    <xf numFmtId="0" fontId="0" fillId="3" borderId="0" xfId="0" applyFill="1" applyBorder="1" applyAlignment="1" applyProtection="1">
      <alignment vertical="center"/>
    </xf>
    <xf numFmtId="0" fontId="0" fillId="3" borderId="0" xfId="0" applyFill="1" applyAlignment="1" applyProtection="1">
      <alignment vertical="center" wrapText="1"/>
    </xf>
    <xf numFmtId="0" fontId="0" fillId="3" borderId="0" xfId="0" applyFill="1" applyAlignment="1" applyProtection="1">
      <alignment vertical="center"/>
    </xf>
    <xf numFmtId="0" fontId="0" fillId="0" borderId="9" xfId="0" applyFill="1" applyBorder="1" applyAlignment="1" applyProtection="1">
      <alignment vertical="center" wrapText="1"/>
      <protection locked="0"/>
    </xf>
    <xf numFmtId="14" fontId="7" fillId="0" borderId="0" xfId="0" applyNumberFormat="1" applyFont="1" applyAlignment="1" applyProtection="1">
      <alignment horizontal="left" vertical="center"/>
      <protection locked="0"/>
    </xf>
    <xf numFmtId="0" fontId="8" fillId="0" borderId="5" xfId="0" applyFont="1" applyBorder="1" applyAlignment="1" applyProtection="1">
      <alignment horizontal="center" vertical="center" wrapText="1"/>
      <protection locked="0"/>
    </xf>
    <xf numFmtId="0" fontId="9" fillId="0" borderId="0" xfId="0" applyFont="1" applyAlignment="1" applyProtection="1">
      <alignment vertical="center" wrapText="1"/>
    </xf>
    <xf numFmtId="0" fontId="8" fillId="0" borderId="0" xfId="0" applyFont="1" applyAlignment="1" applyProtection="1">
      <alignment vertical="center"/>
    </xf>
  </cellXfs>
  <cellStyles count="2">
    <cellStyle name="Input" xfId="1" builtinId="20"/>
    <cellStyle name="Normal" xfId="0" builtinId="0"/>
  </cellStyles>
  <dxfs count="0"/>
  <tableStyles count="0" defaultTableStyle="TableStyleMedium2" defaultPivotStyle="PivotStyleLight16"/>
  <colors>
    <mruColors>
      <color rgb="FF9999FF"/>
      <color rgb="FF66FFFF"/>
      <color rgb="FFFF6600"/>
      <color rgb="FF00FF00"/>
      <color rgb="FFFF99FF"/>
      <color rgb="FFE6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AE83-E5CB-44AC-8979-737A6ED42055}">
  <dimension ref="A1:K42"/>
  <sheetViews>
    <sheetView zoomScale="125" zoomScaleNormal="125" workbookViewId="0">
      <selection activeCell="A3" sqref="A3"/>
    </sheetView>
  </sheetViews>
  <sheetFormatPr defaultColWidth="8.85546875" defaultRowHeight="15" x14ac:dyDescent="0.25"/>
  <cols>
    <col min="1" max="1" width="64.85546875" style="10" customWidth="1"/>
    <col min="2" max="2" width="10.7109375" style="10" customWidth="1"/>
    <col min="3" max="3" width="10.42578125" style="10" customWidth="1"/>
    <col min="4" max="6" width="10.85546875" style="10" customWidth="1"/>
    <col min="7" max="7" width="7.28515625" style="10" customWidth="1"/>
    <col min="8" max="8" width="8.85546875" style="10"/>
    <col min="9" max="9" width="20.7109375" style="10" customWidth="1"/>
    <col min="10" max="10" width="2.85546875" style="10" customWidth="1"/>
    <col min="11" max="11" width="96.7109375" style="10" customWidth="1"/>
    <col min="12" max="16384" width="8.85546875" style="10"/>
  </cols>
  <sheetData>
    <row r="1" spans="1:11" x14ac:dyDescent="0.25">
      <c r="A1" s="9" t="s">
        <v>10</v>
      </c>
    </row>
    <row r="2" spans="1:11" x14ac:dyDescent="0.25">
      <c r="A2" s="31"/>
    </row>
    <row r="3" spans="1:11" x14ac:dyDescent="0.25">
      <c r="A3" s="56">
        <v>44366</v>
      </c>
    </row>
    <row r="4" spans="1:11" x14ac:dyDescent="0.25">
      <c r="A4" s="12" t="s">
        <v>32</v>
      </c>
    </row>
    <row r="5" spans="1:11" x14ac:dyDescent="0.25">
      <c r="A5" s="13" t="s">
        <v>96</v>
      </c>
    </row>
    <row r="6" spans="1:11" x14ac:dyDescent="0.25">
      <c r="A6" s="11" t="s">
        <v>33</v>
      </c>
    </row>
    <row r="7" spans="1:11" x14ac:dyDescent="0.25">
      <c r="A7" s="10" t="s">
        <v>53</v>
      </c>
    </row>
    <row r="8" spans="1:11" x14ac:dyDescent="0.25">
      <c r="A8" s="10" t="s">
        <v>78</v>
      </c>
    </row>
    <row r="9" spans="1:11" x14ac:dyDescent="0.25">
      <c r="A9" s="10" t="s">
        <v>77</v>
      </c>
    </row>
    <row r="10" spans="1:11" ht="30" customHeight="1" thickBot="1" x14ac:dyDescent="0.3"/>
    <row r="11" spans="1:11" s="3" customFormat="1" ht="60.75" thickBot="1" x14ac:dyDescent="0.3">
      <c r="A11" s="7" t="s">
        <v>9</v>
      </c>
      <c r="B11" s="33" t="s">
        <v>23</v>
      </c>
      <c r="C11" s="34" t="s">
        <v>69</v>
      </c>
      <c r="D11" s="57" t="s">
        <v>75</v>
      </c>
      <c r="E11" s="34" t="s">
        <v>24</v>
      </c>
      <c r="F11" s="34" t="s">
        <v>20</v>
      </c>
      <c r="G11" s="5" t="s">
        <v>2</v>
      </c>
      <c r="I11" s="8" t="s">
        <v>6</v>
      </c>
      <c r="J11" s="4"/>
      <c r="K11" s="1" t="s">
        <v>7</v>
      </c>
    </row>
    <row r="12" spans="1:11" ht="45" x14ac:dyDescent="0.25">
      <c r="A12" s="14" t="s">
        <v>54</v>
      </c>
      <c r="B12" s="15" t="s">
        <v>71</v>
      </c>
      <c r="C12" s="15" t="s">
        <v>58</v>
      </c>
      <c r="D12" s="15" t="s">
        <v>107</v>
      </c>
      <c r="E12" s="15" t="s">
        <v>67</v>
      </c>
      <c r="F12" s="15">
        <v>2</v>
      </c>
      <c r="G12" s="16"/>
      <c r="I12" s="1" t="s">
        <v>23</v>
      </c>
      <c r="J12" s="17"/>
      <c r="K12" s="35" t="s">
        <v>27</v>
      </c>
    </row>
    <row r="13" spans="1:11" ht="30" x14ac:dyDescent="0.25">
      <c r="A13" s="18" t="s">
        <v>15</v>
      </c>
      <c r="B13" s="19" t="str">
        <f>LEFT(B12,1)</f>
        <v>0</v>
      </c>
      <c r="C13" s="19">
        <f>5-(LEFT(C12,1))</f>
        <v>0</v>
      </c>
      <c r="D13" s="19" t="str">
        <f>(LEFT(D12,1))</f>
        <v>0</v>
      </c>
      <c r="E13" s="19" t="str">
        <f t="shared" ref="E13:F13" si="0">LEFT(E12,1)</f>
        <v>5</v>
      </c>
      <c r="F13" s="19" t="str">
        <f t="shared" si="0"/>
        <v>2</v>
      </c>
      <c r="G13" s="20"/>
      <c r="I13" s="8" t="s">
        <v>69</v>
      </c>
      <c r="J13" s="17"/>
      <c r="K13" s="35" t="s">
        <v>70</v>
      </c>
    </row>
    <row r="14" spans="1:11" ht="69" customHeight="1" x14ac:dyDescent="0.25">
      <c r="A14" s="21" t="s">
        <v>1</v>
      </c>
      <c r="B14" s="22">
        <v>3</v>
      </c>
      <c r="C14" s="22">
        <v>2</v>
      </c>
      <c r="D14" s="22">
        <v>4</v>
      </c>
      <c r="E14" s="22">
        <v>1.5</v>
      </c>
      <c r="F14" s="22">
        <v>5</v>
      </c>
      <c r="G14" s="23">
        <f>ROUNDUP((($B$13*B14)+($C$13*C14)+((5-$D$13)*D14)+($E$13*E14)+($F$13*F14)),0)</f>
        <v>38</v>
      </c>
      <c r="I14" s="1" t="s">
        <v>75</v>
      </c>
      <c r="J14" s="17"/>
      <c r="K14" s="35" t="s">
        <v>76</v>
      </c>
    </row>
    <row r="15" spans="1:11" ht="45" x14ac:dyDescent="0.25">
      <c r="A15" s="21" t="s">
        <v>4</v>
      </c>
      <c r="B15" s="22">
        <v>1</v>
      </c>
      <c r="C15" s="22">
        <v>2</v>
      </c>
      <c r="D15" s="22">
        <v>5</v>
      </c>
      <c r="E15" s="22">
        <v>1.5</v>
      </c>
      <c r="F15" s="22">
        <v>5</v>
      </c>
      <c r="G15" s="23">
        <f>ROUNDUP((($B$13*B15)+($C$13*C15)+((5-$D$13)*D15)+($E$13*E15)+($F$13*F15)),0)</f>
        <v>43</v>
      </c>
      <c r="I15" s="1" t="s">
        <v>24</v>
      </c>
      <c r="J15" s="17"/>
      <c r="K15" s="35" t="s">
        <v>25</v>
      </c>
    </row>
    <row r="16" spans="1:11" ht="30" x14ac:dyDescent="0.25">
      <c r="A16" s="18" t="s">
        <v>0</v>
      </c>
      <c r="B16" s="24"/>
      <c r="C16" s="24"/>
      <c r="D16" s="24"/>
      <c r="E16" s="24"/>
      <c r="F16" s="24"/>
      <c r="G16" s="20"/>
      <c r="I16" s="36" t="s">
        <v>20</v>
      </c>
      <c r="J16" s="37"/>
      <c r="K16" s="38" t="s">
        <v>26</v>
      </c>
    </row>
    <row r="17" spans="1:7" ht="26.45" customHeight="1" x14ac:dyDescent="0.25">
      <c r="A17" s="21" t="s">
        <v>3</v>
      </c>
      <c r="B17" s="22">
        <v>2</v>
      </c>
      <c r="C17" s="22">
        <v>5</v>
      </c>
      <c r="D17" s="22">
        <v>1</v>
      </c>
      <c r="E17" s="22">
        <v>5</v>
      </c>
      <c r="F17" s="22">
        <v>1</v>
      </c>
      <c r="G17" s="23">
        <f t="shared" ref="G17:G19" si="1">ROUNDUP((($B$13*B17)+($C$13*C17)+($D$13*D17)+($E$13*E17)+($F$13*F17)),0)</f>
        <v>27</v>
      </c>
    </row>
    <row r="18" spans="1:7" ht="45" x14ac:dyDescent="0.25">
      <c r="A18" s="21" t="s">
        <v>98</v>
      </c>
      <c r="B18" s="22">
        <v>4</v>
      </c>
      <c r="C18" s="22">
        <v>2</v>
      </c>
      <c r="D18" s="22">
        <v>4</v>
      </c>
      <c r="E18" s="22">
        <v>3.5</v>
      </c>
      <c r="F18" s="22">
        <v>5</v>
      </c>
      <c r="G18" s="23">
        <f t="shared" si="1"/>
        <v>28</v>
      </c>
    </row>
    <row r="19" spans="1:7" ht="30" x14ac:dyDescent="0.25">
      <c r="A19" s="21" t="s">
        <v>97</v>
      </c>
      <c r="B19" s="22">
        <v>4</v>
      </c>
      <c r="C19" s="22">
        <v>0</v>
      </c>
      <c r="D19" s="22">
        <v>4</v>
      </c>
      <c r="E19" s="22">
        <v>3.5</v>
      </c>
      <c r="F19" s="22">
        <v>5</v>
      </c>
      <c r="G19" s="23">
        <f t="shared" si="1"/>
        <v>28</v>
      </c>
    </row>
    <row r="20" spans="1:7" ht="14.1" customHeight="1" x14ac:dyDescent="0.25">
      <c r="A20" s="18"/>
      <c r="B20" s="25"/>
      <c r="C20" s="25"/>
      <c r="D20" s="25"/>
      <c r="E20" s="25"/>
      <c r="F20" s="25"/>
      <c r="G20" s="20"/>
    </row>
    <row r="21" spans="1:7" x14ac:dyDescent="0.25">
      <c r="A21" s="21"/>
      <c r="B21" s="26"/>
      <c r="C21" s="26"/>
      <c r="D21" s="26"/>
      <c r="E21" s="26"/>
      <c r="F21" s="26"/>
      <c r="G21" s="26"/>
    </row>
    <row r="22" spans="1:7" x14ac:dyDescent="0.25">
      <c r="A22" s="27" t="s">
        <v>36</v>
      </c>
      <c r="B22" s="28" t="s">
        <v>37</v>
      </c>
      <c r="C22" s="26"/>
      <c r="D22" s="26"/>
      <c r="E22" s="26"/>
      <c r="F22" s="26"/>
      <c r="G22" s="28" t="s">
        <v>38</v>
      </c>
    </row>
    <row r="23" spans="1:7" ht="75" x14ac:dyDescent="0.25">
      <c r="A23" s="27" t="s">
        <v>109</v>
      </c>
      <c r="B23" s="26">
        <v>5</v>
      </c>
      <c r="C23" s="26">
        <v>0</v>
      </c>
      <c r="D23" s="26">
        <v>5</v>
      </c>
      <c r="E23" s="26">
        <v>0</v>
      </c>
      <c r="F23" s="26">
        <v>5</v>
      </c>
      <c r="G23" s="26" t="s">
        <v>39</v>
      </c>
    </row>
    <row r="24" spans="1:7" ht="75" x14ac:dyDescent="0.25">
      <c r="A24" s="58" t="s">
        <v>110</v>
      </c>
      <c r="B24" s="26">
        <v>0</v>
      </c>
      <c r="C24" s="26">
        <v>5</v>
      </c>
      <c r="D24" s="26">
        <v>0</v>
      </c>
      <c r="E24" s="26">
        <v>5</v>
      </c>
      <c r="F24" s="26">
        <v>2</v>
      </c>
      <c r="G24" s="59" t="s">
        <v>108</v>
      </c>
    </row>
    <row r="25" spans="1:7" ht="75" x14ac:dyDescent="0.25">
      <c r="A25" s="27" t="s">
        <v>47</v>
      </c>
      <c r="B25" s="26">
        <v>0</v>
      </c>
      <c r="C25" s="26">
        <v>5</v>
      </c>
      <c r="D25" s="26">
        <v>5</v>
      </c>
      <c r="E25" s="26">
        <v>0</v>
      </c>
      <c r="F25" s="26">
        <v>5</v>
      </c>
      <c r="G25" s="26" t="s">
        <v>40</v>
      </c>
    </row>
    <row r="26" spans="1:7" ht="60" x14ac:dyDescent="0.25">
      <c r="A26" s="27" t="s">
        <v>48</v>
      </c>
      <c r="B26" s="26">
        <v>0</v>
      </c>
      <c r="C26" s="26">
        <v>5</v>
      </c>
      <c r="D26" s="26">
        <v>5</v>
      </c>
      <c r="E26" s="26">
        <v>0</v>
      </c>
      <c r="F26" s="26">
        <v>0</v>
      </c>
      <c r="G26" s="26" t="s">
        <v>43</v>
      </c>
    </row>
    <row r="27" spans="1:7" x14ac:dyDescent="0.25">
      <c r="A27" s="29"/>
    </row>
    <row r="28" spans="1:7" x14ac:dyDescent="0.25">
      <c r="A28" s="29" t="s">
        <v>35</v>
      </c>
    </row>
    <row r="29" spans="1:7" ht="39" customHeight="1" x14ac:dyDescent="0.25">
      <c r="A29" s="3" t="s">
        <v>99</v>
      </c>
    </row>
    <row r="30" spans="1:7" ht="105" x14ac:dyDescent="0.25">
      <c r="A30" s="3" t="s">
        <v>100</v>
      </c>
    </row>
    <row r="31" spans="1:7" ht="90" x14ac:dyDescent="0.25">
      <c r="A31" s="3" t="s">
        <v>95</v>
      </c>
    </row>
    <row r="32" spans="1:7" ht="75" x14ac:dyDescent="0.25">
      <c r="A32" s="30" t="s">
        <v>41</v>
      </c>
    </row>
    <row r="33" spans="1:1" ht="90" x14ac:dyDescent="0.25">
      <c r="A33" s="3" t="s">
        <v>42</v>
      </c>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sheetData>
  <sheetProtection sheet="1" selectLockedCell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177CF9D-38B1-6F4A-9E51-50BC89EA5F17}">
          <x14:formula1>
            <xm:f>Lists!$C$1:$C$6</xm:f>
          </x14:formula1>
          <xm:sqref>B12</xm:sqref>
        </x14:dataValidation>
        <x14:dataValidation type="list" allowBlank="1" showInputMessage="1" showErrorMessage="1" xr:uid="{4A60AF5E-3717-3C47-B03A-0D50DFE8CD06}">
          <x14:formula1>
            <xm:f>Lists!$E$1:$E$6</xm:f>
          </x14:formula1>
          <xm:sqref>C12</xm:sqref>
        </x14:dataValidation>
        <x14:dataValidation type="list" allowBlank="1" showInputMessage="1" showErrorMessage="1" xr:uid="{3C858759-F631-D047-8557-6F222BE9C19C}">
          <x14:formula1>
            <xm:f>Lists!$B$9:$B$14</xm:f>
          </x14:formula1>
          <xm:sqref>E12</xm:sqref>
        </x14:dataValidation>
        <x14:dataValidation type="list" allowBlank="1" showInputMessage="1" showErrorMessage="1" xr:uid="{BAA64A06-B0F5-3646-81BC-1F0F289FA0A1}">
          <x14:formula1>
            <xm:f>Lists!$G$1:$G$6</xm:f>
          </x14:formula1>
          <xm:sqref>F12</xm:sqref>
        </x14:dataValidation>
        <x14:dataValidation type="list" allowBlank="1" showInputMessage="1" showErrorMessage="1" xr:uid="{FE3A1AC2-914C-4243-AA0B-312DCE957BAE}">
          <x14:formula1>
            <xm:f>Lists!$A$9:$A$14</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76B13-AAC8-4F8C-9FFB-656A5E73CEE0}">
  <dimension ref="A1:AA45"/>
  <sheetViews>
    <sheetView tabSelected="1" zoomScale="125" zoomScaleNormal="125" workbookViewId="0">
      <selection activeCell="A3" sqref="A3"/>
    </sheetView>
  </sheetViews>
  <sheetFormatPr defaultColWidth="8.85546875" defaultRowHeight="15" x14ac:dyDescent="0.25"/>
  <cols>
    <col min="1" max="1" width="56.28515625" style="10" customWidth="1"/>
    <col min="2" max="2" width="10.7109375" style="10" customWidth="1"/>
    <col min="3" max="3" width="11.28515625" style="10" customWidth="1"/>
    <col min="4" max="4" width="10.7109375" style="10" customWidth="1"/>
    <col min="5" max="6" width="10.85546875" style="10" customWidth="1"/>
    <col min="7" max="7" width="10.28515625" style="10" customWidth="1"/>
    <col min="8" max="8" width="10.140625" style="10" customWidth="1"/>
    <col min="9" max="11" width="8.85546875" style="10"/>
    <col min="12" max="12" width="20.85546875" style="10" customWidth="1"/>
    <col min="13" max="13" width="2.42578125" style="10" customWidth="1"/>
    <col min="14" max="14" width="88.28515625" style="10" customWidth="1"/>
    <col min="15" max="16384" width="8.85546875" style="10"/>
  </cols>
  <sheetData>
    <row r="1" spans="1:27" x14ac:dyDescent="0.25">
      <c r="A1" s="9" t="s">
        <v>13</v>
      </c>
    </row>
    <row r="3" spans="1:27" x14ac:dyDescent="0.25">
      <c r="A3" s="32">
        <v>44366</v>
      </c>
    </row>
    <row r="4" spans="1:27" x14ac:dyDescent="0.25">
      <c r="A4" s="12" t="s">
        <v>31</v>
      </c>
    </row>
    <row r="5" spans="1:27" x14ac:dyDescent="0.25">
      <c r="A5" s="13" t="s">
        <v>101</v>
      </c>
    </row>
    <row r="6" spans="1:27" x14ac:dyDescent="0.25">
      <c r="A6" s="11" t="s">
        <v>34</v>
      </c>
    </row>
    <row r="7" spans="1:27" x14ac:dyDescent="0.25">
      <c r="A7" s="10" t="s">
        <v>53</v>
      </c>
    </row>
    <row r="8" spans="1:27" x14ac:dyDescent="0.25">
      <c r="A8" s="10" t="s">
        <v>115</v>
      </c>
    </row>
    <row r="9" spans="1:27" x14ac:dyDescent="0.25">
      <c r="A9" s="10" t="s">
        <v>77</v>
      </c>
    </row>
    <row r="10" spans="1:27" ht="30.95" customHeight="1" thickBot="1" x14ac:dyDescent="0.3"/>
    <row r="11" spans="1:27" s="3" customFormat="1" ht="75.75" thickBot="1" x14ac:dyDescent="0.3">
      <c r="A11" s="7" t="s">
        <v>12</v>
      </c>
      <c r="B11" s="6" t="s">
        <v>16</v>
      </c>
      <c r="C11" s="5" t="s">
        <v>17</v>
      </c>
      <c r="D11" s="5" t="s">
        <v>69</v>
      </c>
      <c r="E11" s="5" t="s">
        <v>18</v>
      </c>
      <c r="F11" s="5" t="s">
        <v>81</v>
      </c>
      <c r="G11" s="5" t="s">
        <v>20</v>
      </c>
      <c r="H11" s="5" t="s">
        <v>19</v>
      </c>
      <c r="I11" s="2" t="s">
        <v>2</v>
      </c>
      <c r="L11" s="8" t="s">
        <v>6</v>
      </c>
      <c r="M11" s="39"/>
      <c r="N11" s="8" t="s">
        <v>7</v>
      </c>
    </row>
    <row r="12" spans="1:27" ht="48.95" customHeight="1" x14ac:dyDescent="0.25">
      <c r="A12" s="14" t="s">
        <v>90</v>
      </c>
      <c r="B12" s="15" t="s">
        <v>83</v>
      </c>
      <c r="C12" s="15" t="s">
        <v>73</v>
      </c>
      <c r="D12" s="15" t="s">
        <v>74</v>
      </c>
      <c r="E12" s="15" t="s">
        <v>64</v>
      </c>
      <c r="F12" s="15" t="s">
        <v>116</v>
      </c>
      <c r="G12" s="15" t="s">
        <v>65</v>
      </c>
      <c r="H12" s="15" t="s">
        <v>66</v>
      </c>
      <c r="I12" s="40"/>
      <c r="L12" s="1" t="s">
        <v>16</v>
      </c>
      <c r="M12" s="41"/>
      <c r="N12" s="55" t="s">
        <v>102</v>
      </c>
      <c r="R12" s="42"/>
      <c r="S12" s="42"/>
      <c r="T12" s="42"/>
      <c r="U12" s="42"/>
      <c r="V12" s="42"/>
      <c r="W12" s="42"/>
      <c r="X12" s="42"/>
      <c r="Y12" s="42"/>
      <c r="Z12" s="42"/>
      <c r="AA12" s="42"/>
    </row>
    <row r="13" spans="1:27" ht="30.95" customHeight="1" x14ac:dyDescent="0.25">
      <c r="A13" s="43" t="s">
        <v>5</v>
      </c>
      <c r="B13" s="44" t="str">
        <f>LEFT(B12,1)</f>
        <v>0</v>
      </c>
      <c r="C13" s="44" t="str">
        <f>LEFT(C12,1)</f>
        <v>0</v>
      </c>
      <c r="D13" s="44">
        <f>5-(LEFT(D12,1))</f>
        <v>5</v>
      </c>
      <c r="E13" s="44" t="str">
        <f>LEFT(E12,1)</f>
        <v>0</v>
      </c>
      <c r="F13" s="44">
        <f>5-(LEFT(F12,1))</f>
        <v>5</v>
      </c>
      <c r="G13" s="44" t="str">
        <f>LEFT(G12,1)</f>
        <v>0</v>
      </c>
      <c r="H13" s="44" t="str">
        <f>LEFT(H12,1)</f>
        <v>0</v>
      </c>
      <c r="I13" s="45"/>
      <c r="L13" s="1" t="s">
        <v>17</v>
      </c>
      <c r="M13" s="41"/>
      <c r="N13" s="35" t="s">
        <v>21</v>
      </c>
      <c r="R13" s="42"/>
      <c r="S13" s="42"/>
      <c r="T13" s="42"/>
      <c r="U13" s="42"/>
      <c r="V13" s="42"/>
      <c r="W13" s="42"/>
      <c r="X13" s="42"/>
      <c r="Y13" s="42"/>
      <c r="Z13" s="42"/>
      <c r="AA13" s="42"/>
    </row>
    <row r="14" spans="1:27" ht="30" x14ac:dyDescent="0.25">
      <c r="A14" s="46" t="s">
        <v>28</v>
      </c>
      <c r="B14" s="47">
        <v>7</v>
      </c>
      <c r="C14" s="47">
        <v>1</v>
      </c>
      <c r="D14" s="47">
        <v>1</v>
      </c>
      <c r="E14" s="47">
        <v>3</v>
      </c>
      <c r="F14" s="47">
        <v>7</v>
      </c>
      <c r="G14" s="47">
        <v>3</v>
      </c>
      <c r="H14" s="47">
        <v>2</v>
      </c>
      <c r="I14" s="48">
        <f>(B14*$B$13)+(C14*$C$13)+(D14*$D$13)+(E14*$E$13)+(G14*$G$13)+(F14*$F$13)+(H14*$H$13)-1</f>
        <v>39</v>
      </c>
      <c r="L14" s="1" t="s">
        <v>69</v>
      </c>
      <c r="M14" s="41"/>
      <c r="N14" s="35" t="s">
        <v>70</v>
      </c>
      <c r="R14" s="42"/>
      <c r="S14" s="42"/>
      <c r="T14" s="42"/>
      <c r="U14" s="42"/>
      <c r="V14" s="42"/>
      <c r="W14" s="42"/>
      <c r="X14" s="42"/>
      <c r="Y14" s="42"/>
      <c r="Z14" s="42"/>
      <c r="AA14" s="42"/>
    </row>
    <row r="15" spans="1:27" s="42" customFormat="1" ht="30.6" customHeight="1" x14ac:dyDescent="0.25">
      <c r="A15" s="49" t="s">
        <v>92</v>
      </c>
      <c r="B15" s="47">
        <v>7</v>
      </c>
      <c r="C15" s="47">
        <v>4</v>
      </c>
      <c r="D15" s="47">
        <v>6</v>
      </c>
      <c r="E15" s="47">
        <v>5</v>
      </c>
      <c r="F15" s="47">
        <v>7</v>
      </c>
      <c r="G15" s="47">
        <v>1</v>
      </c>
      <c r="H15" s="47">
        <v>1</v>
      </c>
      <c r="I15" s="48">
        <f>(B15*$B$13)+(C15*$C$13)+(D15*$D$13)+(E15*$E$13)+(G15*$G$13)+(F15*$F$13)+(H15*$H$13)-1</f>
        <v>64</v>
      </c>
      <c r="L15" s="1" t="s">
        <v>18</v>
      </c>
      <c r="M15" s="41"/>
      <c r="N15" s="35" t="s">
        <v>30</v>
      </c>
    </row>
    <row r="16" spans="1:27" s="42" customFormat="1" ht="45" x14ac:dyDescent="0.25">
      <c r="A16" s="49" t="s">
        <v>29</v>
      </c>
      <c r="B16" s="47">
        <v>2</v>
      </c>
      <c r="C16" s="47">
        <v>6</v>
      </c>
      <c r="D16" s="47">
        <v>6</v>
      </c>
      <c r="E16" s="47">
        <v>5</v>
      </c>
      <c r="F16" s="47">
        <v>7</v>
      </c>
      <c r="G16" s="47">
        <v>4</v>
      </c>
      <c r="H16" s="47">
        <v>6</v>
      </c>
      <c r="I16" s="48">
        <f>(B16*$B$13)+(C16*$C$13)+(D16*$D$13)+(E16*$E$13)+(G16*$G$13)+(F16*$F$13)+(H16*$H$13)</f>
        <v>65</v>
      </c>
      <c r="L16" s="1" t="s">
        <v>81</v>
      </c>
      <c r="M16" s="41"/>
      <c r="N16" s="55" t="s">
        <v>80</v>
      </c>
    </row>
    <row r="17" spans="1:27" s="42" customFormat="1" ht="32.1" customHeight="1" x14ac:dyDescent="0.25">
      <c r="A17" s="49" t="s">
        <v>14</v>
      </c>
      <c r="B17" s="47">
        <v>7</v>
      </c>
      <c r="C17" s="47">
        <v>3</v>
      </c>
      <c r="D17" s="47">
        <v>5</v>
      </c>
      <c r="E17" s="47">
        <v>3</v>
      </c>
      <c r="F17" s="47">
        <v>7</v>
      </c>
      <c r="G17" s="47">
        <v>1</v>
      </c>
      <c r="H17" s="47">
        <v>1</v>
      </c>
      <c r="I17" s="48">
        <f t="shared" ref="I17:I24" si="0">(B17*$B$13)+(C17*$C$13)+(D17*$D$13)+(E17*$E$13)+(G17*$G$13)+(F17*$F$13)+(H17*$H$13)</f>
        <v>60</v>
      </c>
      <c r="L17" s="1" t="s">
        <v>20</v>
      </c>
      <c r="M17" s="41"/>
      <c r="N17" s="35" t="s">
        <v>79</v>
      </c>
    </row>
    <row r="18" spans="1:27" s="42" customFormat="1" ht="63" customHeight="1" x14ac:dyDescent="0.25">
      <c r="A18" s="49" t="s">
        <v>93</v>
      </c>
      <c r="B18" s="47">
        <v>2</v>
      </c>
      <c r="C18" s="47">
        <v>7</v>
      </c>
      <c r="D18" s="47">
        <v>7</v>
      </c>
      <c r="E18" s="47">
        <v>7</v>
      </c>
      <c r="F18" s="47">
        <v>7</v>
      </c>
      <c r="G18" s="47">
        <v>4</v>
      </c>
      <c r="H18" s="47">
        <v>6</v>
      </c>
      <c r="I18" s="48">
        <f t="shared" si="0"/>
        <v>70</v>
      </c>
      <c r="L18" s="1" t="s">
        <v>19</v>
      </c>
      <c r="M18" s="41"/>
      <c r="N18" s="35" t="s">
        <v>117</v>
      </c>
    </row>
    <row r="19" spans="1:27" ht="26.1" customHeight="1" x14ac:dyDescent="0.25">
      <c r="A19" s="21" t="s">
        <v>22</v>
      </c>
      <c r="B19" s="47">
        <v>7</v>
      </c>
      <c r="C19" s="47">
        <v>6</v>
      </c>
      <c r="D19" s="47">
        <v>2</v>
      </c>
      <c r="E19" s="47">
        <v>7</v>
      </c>
      <c r="F19" s="47">
        <v>7</v>
      </c>
      <c r="G19" s="47">
        <v>5</v>
      </c>
      <c r="H19" s="47">
        <v>5</v>
      </c>
      <c r="I19" s="48">
        <f t="shared" si="0"/>
        <v>45</v>
      </c>
      <c r="R19" s="42"/>
      <c r="S19" s="42"/>
      <c r="T19" s="42"/>
      <c r="U19" s="42"/>
      <c r="V19" s="42"/>
      <c r="W19" s="42"/>
      <c r="X19" s="42"/>
      <c r="Y19" s="42"/>
      <c r="Z19" s="42"/>
      <c r="AA19" s="42"/>
    </row>
    <row r="20" spans="1:27" ht="30" x14ac:dyDescent="0.25">
      <c r="A20" s="21" t="s">
        <v>118</v>
      </c>
      <c r="B20" s="47">
        <v>7</v>
      </c>
      <c r="C20" s="47">
        <v>7</v>
      </c>
      <c r="D20" s="47">
        <v>3</v>
      </c>
      <c r="E20" s="47">
        <v>6</v>
      </c>
      <c r="F20" s="47">
        <v>7</v>
      </c>
      <c r="G20" s="47">
        <v>7</v>
      </c>
      <c r="H20" s="47">
        <v>6</v>
      </c>
      <c r="I20" s="48">
        <f t="shared" si="0"/>
        <v>50</v>
      </c>
      <c r="M20" s="42"/>
      <c r="R20" s="42"/>
      <c r="S20" s="42"/>
      <c r="T20" s="42"/>
      <c r="U20" s="42"/>
      <c r="V20" s="42"/>
      <c r="W20" s="42"/>
      <c r="X20" s="42"/>
      <c r="Y20" s="42"/>
      <c r="Z20" s="42"/>
      <c r="AA20" s="42"/>
    </row>
    <row r="21" spans="1:27" s="42" customFormat="1" ht="29.1" customHeight="1" x14ac:dyDescent="0.25">
      <c r="A21" s="49" t="s">
        <v>8</v>
      </c>
      <c r="B21" s="47">
        <v>7</v>
      </c>
      <c r="C21" s="47">
        <v>6</v>
      </c>
      <c r="D21" s="47">
        <v>5</v>
      </c>
      <c r="E21" s="47">
        <v>3</v>
      </c>
      <c r="F21" s="47">
        <v>7</v>
      </c>
      <c r="G21" s="47">
        <v>1</v>
      </c>
      <c r="H21" s="47">
        <v>4</v>
      </c>
      <c r="I21" s="48">
        <f t="shared" si="0"/>
        <v>60</v>
      </c>
    </row>
    <row r="22" spans="1:27" s="42" customFormat="1" ht="28.5" customHeight="1" x14ac:dyDescent="0.25">
      <c r="A22" s="49" t="s">
        <v>111</v>
      </c>
      <c r="B22" s="47">
        <v>7</v>
      </c>
      <c r="C22" s="47">
        <v>6</v>
      </c>
      <c r="D22" s="47">
        <v>6</v>
      </c>
      <c r="E22" s="47">
        <v>3</v>
      </c>
      <c r="F22" s="47">
        <v>7</v>
      </c>
      <c r="G22" s="47">
        <v>1</v>
      </c>
      <c r="H22" s="47">
        <v>4</v>
      </c>
      <c r="I22" s="48">
        <f t="shared" si="0"/>
        <v>65</v>
      </c>
    </row>
    <row r="23" spans="1:27" s="42" customFormat="1" x14ac:dyDescent="0.25">
      <c r="A23" s="50" t="s">
        <v>11</v>
      </c>
      <c r="B23" s="51"/>
      <c r="C23" s="51"/>
      <c r="D23" s="51"/>
      <c r="E23" s="51"/>
      <c r="F23" s="51"/>
      <c r="G23" s="51"/>
      <c r="H23" s="51"/>
      <c r="I23" s="52"/>
    </row>
    <row r="24" spans="1:27" s="42" customFormat="1" ht="30" x14ac:dyDescent="0.25">
      <c r="A24" s="49" t="s">
        <v>87</v>
      </c>
      <c r="B24" s="47">
        <v>1</v>
      </c>
      <c r="C24" s="47">
        <v>5</v>
      </c>
      <c r="D24" s="47">
        <v>7</v>
      </c>
      <c r="E24" s="47">
        <v>7</v>
      </c>
      <c r="F24" s="47">
        <v>0</v>
      </c>
      <c r="G24" s="47">
        <v>6</v>
      </c>
      <c r="H24" s="47">
        <v>5</v>
      </c>
      <c r="I24" s="48">
        <f t="shared" si="0"/>
        <v>35</v>
      </c>
    </row>
    <row r="25" spans="1:27" x14ac:dyDescent="0.25">
      <c r="A25" s="53"/>
      <c r="B25" s="54"/>
      <c r="C25" s="54"/>
      <c r="D25" s="54"/>
      <c r="E25" s="54"/>
      <c r="F25" s="54"/>
      <c r="G25" s="54"/>
      <c r="H25" s="54"/>
      <c r="I25" s="54"/>
    </row>
    <row r="26" spans="1:27" x14ac:dyDescent="0.25">
      <c r="A26" s="49"/>
      <c r="B26" s="26"/>
      <c r="C26" s="26"/>
      <c r="D26" s="26"/>
      <c r="E26" s="26"/>
      <c r="F26" s="26"/>
      <c r="G26" s="26"/>
      <c r="H26" s="26"/>
      <c r="I26" s="26"/>
    </row>
    <row r="27" spans="1:27" x14ac:dyDescent="0.25">
      <c r="A27" s="27" t="s">
        <v>36</v>
      </c>
      <c r="B27" s="28" t="s">
        <v>37</v>
      </c>
      <c r="C27" s="26"/>
      <c r="D27" s="26"/>
      <c r="E27" s="26"/>
      <c r="F27" s="26"/>
      <c r="G27" s="26"/>
      <c r="H27" s="26"/>
      <c r="I27" s="28" t="s">
        <v>38</v>
      </c>
    </row>
    <row r="28" spans="1:27" ht="122.1" customHeight="1" x14ac:dyDescent="0.25">
      <c r="A28" s="27" t="s">
        <v>112</v>
      </c>
      <c r="B28" s="26">
        <v>0</v>
      </c>
      <c r="C28" s="26">
        <v>0</v>
      </c>
      <c r="D28" s="26">
        <v>0</v>
      </c>
      <c r="E28" s="26">
        <v>0</v>
      </c>
      <c r="F28" s="26">
        <v>5</v>
      </c>
      <c r="G28" s="26">
        <v>5</v>
      </c>
      <c r="H28" s="26">
        <v>5</v>
      </c>
      <c r="I28" s="26" t="s">
        <v>88</v>
      </c>
    </row>
    <row r="29" spans="1:27" ht="114.95" customHeight="1" x14ac:dyDescent="0.25">
      <c r="A29" s="27" t="s">
        <v>103</v>
      </c>
      <c r="B29" s="26">
        <v>0</v>
      </c>
      <c r="C29" s="26">
        <v>5</v>
      </c>
      <c r="D29" s="26">
        <v>5</v>
      </c>
      <c r="E29" s="26">
        <v>0</v>
      </c>
      <c r="F29" s="26">
        <v>5</v>
      </c>
      <c r="G29" s="26">
        <v>2</v>
      </c>
      <c r="H29" s="26">
        <v>2</v>
      </c>
      <c r="I29" s="26" t="s">
        <v>91</v>
      </c>
    </row>
    <row r="30" spans="1:27" ht="103.5" customHeight="1" x14ac:dyDescent="0.25">
      <c r="A30" s="27" t="s">
        <v>44</v>
      </c>
      <c r="B30" s="26">
        <v>5</v>
      </c>
      <c r="C30" s="26">
        <v>0</v>
      </c>
      <c r="D30" s="26">
        <v>5</v>
      </c>
      <c r="E30" s="26">
        <v>0</v>
      </c>
      <c r="F30" s="26">
        <v>5</v>
      </c>
      <c r="G30" s="26">
        <v>5</v>
      </c>
      <c r="H30" s="26">
        <v>5</v>
      </c>
      <c r="I30" s="26" t="s">
        <v>91</v>
      </c>
    </row>
    <row r="31" spans="1:27" ht="90" x14ac:dyDescent="0.25">
      <c r="A31" s="27" t="s">
        <v>45</v>
      </c>
      <c r="B31" s="26">
        <v>0</v>
      </c>
      <c r="C31" s="26">
        <v>0</v>
      </c>
      <c r="D31" s="26">
        <v>5</v>
      </c>
      <c r="E31" s="26">
        <v>0</v>
      </c>
      <c r="F31" s="26">
        <v>5</v>
      </c>
      <c r="G31" s="26">
        <v>0</v>
      </c>
      <c r="H31" s="26">
        <v>0</v>
      </c>
      <c r="I31" s="26" t="s">
        <v>46</v>
      </c>
    </row>
    <row r="32" spans="1:27" ht="90" x14ac:dyDescent="0.25">
      <c r="A32" s="27" t="s">
        <v>113</v>
      </c>
      <c r="B32" s="26">
        <v>0</v>
      </c>
      <c r="C32" s="26">
        <v>0</v>
      </c>
      <c r="D32" s="26">
        <v>0</v>
      </c>
      <c r="E32" s="26">
        <v>0</v>
      </c>
      <c r="F32" s="26">
        <v>0</v>
      </c>
      <c r="G32" s="26">
        <v>0</v>
      </c>
      <c r="H32" s="26">
        <v>0</v>
      </c>
      <c r="I32" s="26" t="s">
        <v>94</v>
      </c>
    </row>
    <row r="33" spans="1:9" ht="75" x14ac:dyDescent="0.25">
      <c r="A33" s="27" t="s">
        <v>104</v>
      </c>
      <c r="B33" s="26">
        <v>5</v>
      </c>
      <c r="C33" s="26">
        <v>0</v>
      </c>
      <c r="D33" s="26">
        <v>5</v>
      </c>
      <c r="E33" s="26">
        <v>0</v>
      </c>
      <c r="F33" s="26">
        <v>5</v>
      </c>
      <c r="G33" s="26">
        <v>5</v>
      </c>
      <c r="H33" s="26">
        <v>5</v>
      </c>
      <c r="I33" s="26" t="s">
        <v>91</v>
      </c>
    </row>
    <row r="34" spans="1:9" x14ac:dyDescent="0.25">
      <c r="A34" s="29"/>
    </row>
    <row r="35" spans="1:9" x14ac:dyDescent="0.25">
      <c r="A35" s="29" t="s">
        <v>35</v>
      </c>
    </row>
    <row r="36" spans="1:9" ht="69" customHeight="1" x14ac:dyDescent="0.25">
      <c r="A36" s="30" t="s">
        <v>86</v>
      </c>
    </row>
    <row r="37" spans="1:9" ht="75" x14ac:dyDescent="0.25">
      <c r="A37" s="3" t="s">
        <v>49</v>
      </c>
    </row>
    <row r="38" spans="1:9" ht="105" x14ac:dyDescent="0.25">
      <c r="A38" s="3" t="s">
        <v>105</v>
      </c>
    </row>
    <row r="39" spans="1:9" ht="75" x14ac:dyDescent="0.25">
      <c r="A39" s="3" t="s">
        <v>50</v>
      </c>
    </row>
    <row r="40" spans="1:9" ht="45" x14ac:dyDescent="0.25">
      <c r="A40" s="3" t="s">
        <v>51</v>
      </c>
    </row>
    <row r="41" spans="1:9" ht="39" customHeight="1" x14ac:dyDescent="0.25">
      <c r="A41" s="30" t="s">
        <v>114</v>
      </c>
    </row>
    <row r="42" spans="1:9" ht="39" customHeight="1" x14ac:dyDescent="0.25">
      <c r="A42" s="3" t="s">
        <v>89</v>
      </c>
    </row>
    <row r="43" spans="1:9" ht="39" customHeight="1" x14ac:dyDescent="0.25">
      <c r="A43" s="3" t="s">
        <v>52</v>
      </c>
    </row>
    <row r="44" spans="1:9" x14ac:dyDescent="0.25">
      <c r="A44" s="3"/>
    </row>
    <row r="45" spans="1:9" x14ac:dyDescent="0.25">
      <c r="A45" s="3"/>
    </row>
  </sheetData>
  <sheetProtection sheet="1" selectLockedCells="1"/>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775E4B99-D3E7-DD46-9EE2-15769EEA31B4}">
          <x14:formula1>
            <xm:f>Lists!$D$1:$D$6</xm:f>
          </x14:formula1>
          <xm:sqref>C12</xm:sqref>
        </x14:dataValidation>
        <x14:dataValidation type="list" allowBlank="1" showInputMessage="1" showErrorMessage="1" xr:uid="{2CD8F150-DDA6-864B-BD37-D36E81B890DF}">
          <x14:formula1>
            <xm:f>Lists!$E$1:$E$6</xm:f>
          </x14:formula1>
          <xm:sqref>D12</xm:sqref>
        </x14:dataValidation>
        <x14:dataValidation type="list" allowBlank="1" showInputMessage="1" showErrorMessage="1" xr:uid="{1801698A-76E5-7941-8DB7-99885C8E366A}">
          <x14:formula1>
            <xm:f>Lists!$F$1:$F$6</xm:f>
          </x14:formula1>
          <xm:sqref>E12</xm:sqref>
        </x14:dataValidation>
        <x14:dataValidation type="list" allowBlank="1" showInputMessage="1" showErrorMessage="1" xr:uid="{9FFCAA0A-0C3B-8E4E-AB5B-916A190FD8C3}">
          <x14:formula1>
            <xm:f>Lists!$G$1:$G$6</xm:f>
          </x14:formula1>
          <xm:sqref>G12</xm:sqref>
        </x14:dataValidation>
        <x14:dataValidation type="list" allowBlank="1" showInputMessage="1" showErrorMessage="1" xr:uid="{96CE6FBD-299D-034A-AD48-FF8210219676}">
          <x14:formula1>
            <xm:f>Lists!$H$1:$H$6</xm:f>
          </x14:formula1>
          <xm:sqref>H12</xm:sqref>
        </x14:dataValidation>
        <x14:dataValidation type="list" allowBlank="1" showInputMessage="1" showErrorMessage="1" xr:uid="{C29A8012-66F3-C345-B440-8D90BBBD71FE}">
          <x14:formula1>
            <xm:f>Lists!$F$9:$F$14</xm:f>
          </x14:formula1>
          <xm:sqref>B12</xm:sqref>
        </x14:dataValidation>
        <x14:dataValidation type="list" allowBlank="1" showInputMessage="1" showErrorMessage="1" xr:uid="{AF655D79-4621-F74F-AC6D-FCB7B628EBB4}">
          <x14:formula1>
            <xm:f>Lists!$J$9:$J$14</xm:f>
          </x14:formula1>
          <xm:sqref>F12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8ED02-A585-6243-A81B-B4C89F355CD6}">
  <dimension ref="A1:J14"/>
  <sheetViews>
    <sheetView workbookViewId="0">
      <selection activeCell="A19" sqref="A19"/>
    </sheetView>
  </sheetViews>
  <sheetFormatPr defaultColWidth="11.42578125" defaultRowHeight="15" x14ac:dyDescent="0.25"/>
  <cols>
    <col min="1" max="1" width="32.7109375" customWidth="1"/>
    <col min="2" max="2" width="34.42578125" customWidth="1"/>
    <col min="3" max="3" width="30.28515625" customWidth="1"/>
    <col min="4" max="4" width="35.42578125" customWidth="1"/>
    <col min="5" max="5" width="20.7109375" customWidth="1"/>
  </cols>
  <sheetData>
    <row r="1" spans="1:10" x14ac:dyDescent="0.25">
      <c r="A1" t="s">
        <v>55</v>
      </c>
      <c r="B1" t="s">
        <v>56</v>
      </c>
      <c r="C1" t="s">
        <v>57</v>
      </c>
      <c r="D1" t="s">
        <v>72</v>
      </c>
      <c r="E1" t="s">
        <v>58</v>
      </c>
      <c r="F1" t="s">
        <v>59</v>
      </c>
      <c r="G1" t="s">
        <v>60</v>
      </c>
      <c r="H1" t="s">
        <v>61</v>
      </c>
    </row>
    <row r="2" spans="1:10" x14ac:dyDescent="0.25">
      <c r="A2">
        <v>4</v>
      </c>
      <c r="B2">
        <v>4</v>
      </c>
      <c r="C2">
        <v>4</v>
      </c>
      <c r="D2">
        <v>4</v>
      </c>
      <c r="E2">
        <v>4</v>
      </c>
      <c r="F2">
        <v>4</v>
      </c>
      <c r="G2">
        <v>4</v>
      </c>
      <c r="H2">
        <v>4</v>
      </c>
    </row>
    <row r="3" spans="1:10" x14ac:dyDescent="0.25">
      <c r="A3">
        <v>3</v>
      </c>
      <c r="B3">
        <v>3</v>
      </c>
      <c r="C3">
        <v>3</v>
      </c>
      <c r="D3">
        <v>3</v>
      </c>
      <c r="E3">
        <v>3</v>
      </c>
      <c r="F3">
        <v>3</v>
      </c>
      <c r="G3">
        <v>3</v>
      </c>
      <c r="H3">
        <v>3</v>
      </c>
    </row>
    <row r="4" spans="1:10" x14ac:dyDescent="0.25">
      <c r="A4">
        <v>2</v>
      </c>
      <c r="B4">
        <v>2</v>
      </c>
      <c r="C4">
        <v>2</v>
      </c>
      <c r="D4">
        <v>2</v>
      </c>
      <c r="E4">
        <v>2</v>
      </c>
      <c r="F4">
        <v>2</v>
      </c>
      <c r="G4">
        <v>2</v>
      </c>
      <c r="H4">
        <v>2</v>
      </c>
    </row>
    <row r="5" spans="1:10" x14ac:dyDescent="0.25">
      <c r="A5">
        <v>1</v>
      </c>
      <c r="B5">
        <v>1</v>
      </c>
      <c r="C5">
        <v>1</v>
      </c>
      <c r="D5">
        <v>1</v>
      </c>
      <c r="E5">
        <v>1</v>
      </c>
      <c r="F5">
        <v>1</v>
      </c>
      <c r="G5">
        <v>1</v>
      </c>
      <c r="H5">
        <v>1</v>
      </c>
    </row>
    <row r="6" spans="1:10" x14ac:dyDescent="0.25">
      <c r="A6" t="s">
        <v>62</v>
      </c>
      <c r="B6" t="s">
        <v>63</v>
      </c>
      <c r="C6" t="s">
        <v>71</v>
      </c>
      <c r="D6" t="s">
        <v>73</v>
      </c>
      <c r="E6" t="s">
        <v>74</v>
      </c>
      <c r="F6" t="s">
        <v>64</v>
      </c>
      <c r="G6" t="s">
        <v>65</v>
      </c>
      <c r="H6" t="s">
        <v>66</v>
      </c>
    </row>
    <row r="9" spans="1:10" x14ac:dyDescent="0.25">
      <c r="A9" t="s">
        <v>106</v>
      </c>
      <c r="B9" t="s">
        <v>67</v>
      </c>
      <c r="F9" t="s">
        <v>82</v>
      </c>
      <c r="J9" t="s">
        <v>84</v>
      </c>
    </row>
    <row r="10" spans="1:10" x14ac:dyDescent="0.25">
      <c r="A10">
        <v>4</v>
      </c>
      <c r="B10">
        <v>4</v>
      </c>
      <c r="F10">
        <v>4</v>
      </c>
      <c r="J10">
        <v>4</v>
      </c>
    </row>
    <row r="11" spans="1:10" x14ac:dyDescent="0.25">
      <c r="A11">
        <v>3</v>
      </c>
      <c r="B11">
        <v>3</v>
      </c>
      <c r="F11">
        <v>3</v>
      </c>
      <c r="J11">
        <v>3</v>
      </c>
    </row>
    <row r="12" spans="1:10" x14ac:dyDescent="0.25">
      <c r="A12">
        <v>2</v>
      </c>
      <c r="B12">
        <v>2</v>
      </c>
      <c r="F12">
        <v>2</v>
      </c>
      <c r="J12">
        <v>2</v>
      </c>
    </row>
    <row r="13" spans="1:10" x14ac:dyDescent="0.25">
      <c r="A13">
        <v>1</v>
      </c>
      <c r="B13">
        <v>1</v>
      </c>
      <c r="F13">
        <v>1</v>
      </c>
      <c r="J13">
        <v>1</v>
      </c>
    </row>
    <row r="14" spans="1:10" x14ac:dyDescent="0.25">
      <c r="A14" t="s">
        <v>107</v>
      </c>
      <c r="B14" t="s">
        <v>68</v>
      </c>
      <c r="F14" t="s">
        <v>83</v>
      </c>
      <c r="J14" t="s">
        <v>85</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11AF2F54683D48B47D51E7C5C20D0A" ma:contentTypeVersion="12" ma:contentTypeDescription="Create a new document." ma:contentTypeScope="" ma:versionID="7953d5faeac5cb5bf279aa4570a40a7b">
  <xsd:schema xmlns:xsd="http://www.w3.org/2001/XMLSchema" xmlns:xs="http://www.w3.org/2001/XMLSchema" xmlns:p="http://schemas.microsoft.com/office/2006/metadata/properties" xmlns:ns2="7a2ce8f2-2204-4367-a41c-b735e7c03037" xmlns:ns3="f53cdae7-58e9-463a-80c4-ff1f1a52caeb" targetNamespace="http://schemas.microsoft.com/office/2006/metadata/properties" ma:root="true" ma:fieldsID="597eb8fd829a1bd539695851e1fd3644" ns2:_="" ns3:_="">
    <xsd:import namespace="7a2ce8f2-2204-4367-a41c-b735e7c03037"/>
    <xsd:import namespace="f53cdae7-58e9-463a-80c4-ff1f1a52ca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2ce8f2-2204-4367-a41c-b735e7c030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3cdae7-58e9-463a-80c4-ff1f1a52cae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20C677-60F3-4E78-B4F2-7DE21DD3C364}">
  <ds:schemaRefs>
    <ds:schemaRef ds:uri="http://schemas.microsoft.com/sharepoint/v3/contenttype/forms"/>
  </ds:schemaRefs>
</ds:datastoreItem>
</file>

<file path=customXml/itemProps2.xml><?xml version="1.0" encoding="utf-8"?>
<ds:datastoreItem xmlns:ds="http://schemas.openxmlformats.org/officeDocument/2006/customXml" ds:itemID="{D66C15C0-A279-4652-98BF-8DDAB4077F5D}">
  <ds:schemaRefs>
    <ds:schemaRef ds:uri="http://schemas.microsoft.com/office/infopath/2007/PartnerControls"/>
    <ds:schemaRef ds:uri="http://www.w3.org/XML/1998/namespace"/>
    <ds:schemaRef ds:uri="http://purl.org/dc/dcmitype/"/>
    <ds:schemaRef ds:uri="7a2ce8f2-2204-4367-a41c-b735e7c03037"/>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f53cdae7-58e9-463a-80c4-ff1f1a52caeb"/>
  </ds:schemaRefs>
</ds:datastoreItem>
</file>

<file path=customXml/itemProps3.xml><?xml version="1.0" encoding="utf-8"?>
<ds:datastoreItem xmlns:ds="http://schemas.openxmlformats.org/officeDocument/2006/customXml" ds:itemID="{D04926F2-4F5B-4A48-92CB-21A06B242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2ce8f2-2204-4367-a41c-b735e7c03037"/>
    <ds:schemaRef ds:uri="f53cdae7-58e9-463a-80c4-ff1f1a52ca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Tool choice matrix</vt:lpstr>
      <vt:lpstr>Methods choice matrices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Lundin</dc:creator>
  <cp:lastModifiedBy>Viv</cp:lastModifiedBy>
  <dcterms:created xsi:type="dcterms:W3CDTF">2020-11-24T10:08:33Z</dcterms:created>
  <dcterms:modified xsi:type="dcterms:W3CDTF">2021-06-26T14:37:55Z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0x010100BF11AF2F54683D48B47D51E7C5C20D0A</vt:lpwstr>
  </property>
</Properties>
</file>